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7.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drawings/drawing8.xml" ContentType="application/vnd.openxmlformats-officedocument.drawing+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24226"/>
  <mc:AlternateContent xmlns:mc="http://schemas.openxmlformats.org/markup-compatibility/2006">
    <mc:Choice Requires="x15">
      <x15ac:absPath xmlns:x15ac="http://schemas.microsoft.com/office/spreadsheetml/2010/11/ac" url="https://wfsinc-my.sharepoint.com/personal/linnea_kjorling_wfsinc_com/Documents/HPDI/Finished documents/"/>
    </mc:Choice>
  </mc:AlternateContent>
  <xr:revisionPtr revIDLastSave="0" documentId="8_{466540A8-C872-4432-9439-3038DFEF4BC1}" xr6:coauthVersionLast="47" xr6:coauthVersionMax="47" xr10:uidLastSave="{00000000-0000-0000-0000-000000000000}"/>
  <bookViews>
    <workbookView xWindow="28680" yWindow="-120" windowWidth="29040" windowHeight="15840" tabRatio="864" xr2:uid="{00000000-000D-0000-FFFF-FFFF00000000}"/>
  </bookViews>
  <sheets>
    <sheet name="PPAP Guideline" sheetId="1" r:id="rId1"/>
    <sheet name="Index" sheetId="2" r:id="rId2"/>
    <sheet name="DFMEA" sheetId="24" r:id="rId3"/>
    <sheet name="Process Flow Diagram" sheetId="4" r:id="rId4"/>
    <sheet name="PFMEA" sheetId="26" r:id="rId5"/>
    <sheet name="Control Plan" sheetId="7" r:id="rId6"/>
    <sheet name="Gage R&amp;R Short Attributes" sheetId="13" r:id="rId7"/>
    <sheet name="Gage R&amp;R VAR1 Results" sheetId="14" r:id="rId8"/>
    <sheet name="Gage R&amp;R WIV Data collection" sheetId="19" r:id="rId9"/>
    <sheet name="Gage R&amp;R WIV report" sheetId="20" r:id="rId10"/>
    <sheet name="Dimensional Results Report" sheetId="8" r:id="rId11"/>
    <sheet name="Material Test Results" sheetId="11" r:id="rId12"/>
    <sheet name="Performance Test Results" sheetId="12" r:id="rId13"/>
    <sheet name="App Approval Report" sheetId="15" r:id="rId14"/>
    <sheet name="Bulk Material Requirements CL" sheetId="9" r:id="rId15"/>
    <sheet name="Bulk Material Interim Approval" sheetId="10" r:id="rId16"/>
    <sheet name="PSW" sheetId="21" r:id="rId17"/>
    <sheet name="PDS" sheetId="23" r:id="rId18"/>
    <sheet name="DATA" sheetId="18" state="hidden" r:id="rId19"/>
  </sheets>
  <definedNames>
    <definedName name="_xlnm._FilterDatabase" localSheetId="2" hidden="1">DFMEA!$A$9:$AF$29</definedName>
    <definedName name="_xlnm._FilterDatabase" localSheetId="1" hidden="1">Index!#REF!</definedName>
    <definedName name="_xlnm._FilterDatabase" localSheetId="4" hidden="1">PFMEA!$A$9:$AI$29</definedName>
    <definedName name="APQP_level">DATA!$G$5:$G$8</definedName>
    <definedName name="APQP_reason">DATA!$I$5:$I$9</definedName>
    <definedName name="CER">DATA!$Q$6:$Q$15</definedName>
    <definedName name="GYRstatus">DATA!$B$4:$B$8</definedName>
    <definedName name="Index">#REF!</definedName>
    <definedName name="OLE_LINK2" localSheetId="0">'PPAP Guideline'!$A$16</definedName>
    <definedName name="PPAP_Level">DATA!$E$4:$E$9</definedName>
    <definedName name="_xlnm.Print_Area" localSheetId="18">DATA!$A$1</definedName>
    <definedName name="_xlnm.Print_Area" localSheetId="10">'Dimensional Results Report'!$A$1:$J$47</definedName>
    <definedName name="_xlnm.Print_Area" localSheetId="7">'Gage R&amp;R VAR1 Results'!$A$1:$Y$42</definedName>
    <definedName name="_xlnm.Print_Area" localSheetId="8">'Gage R&amp;R WIV Data collection'!$A$1:$S$22</definedName>
    <definedName name="_xlnm.Print_Area" localSheetId="1">Index!$A$1:$C$23</definedName>
    <definedName name="_xlnm.Print_Area" localSheetId="17">PDS!$B$1:$U$62</definedName>
    <definedName name="_xlnm.Print_Area" localSheetId="0">'PPAP Guideline'!$A$2:$D$21</definedName>
    <definedName name="_xlnm.Print_Area" localSheetId="16">PSW!$B$2:$S$62</definedName>
    <definedName name="Start_10">#REF!</definedName>
    <definedName name="Start_11">#REF!</definedName>
    <definedName name="Start_12">'PPAP Guideline'!$A$2</definedName>
    <definedName name="Start_13">Index!$A$1</definedName>
    <definedName name="Start_14">#REF!</definedName>
    <definedName name="Start_15">'Process Flow Diagram'!$A$1</definedName>
    <definedName name="Start_16">#REF!</definedName>
    <definedName name="Start_17">#REF!</definedName>
    <definedName name="Start_18">'Control Plan'!$A$1</definedName>
    <definedName name="Start_19">'Dimensional Results Report'!$A$1</definedName>
    <definedName name="Start_2">#REF!</definedName>
    <definedName name="Start_20">'Bulk Material Requirements CL'!$A$2</definedName>
    <definedName name="Start_21">'Bulk Material Interim Approval'!$A$1</definedName>
    <definedName name="Start_22">'Material Test Results'!$A$1</definedName>
    <definedName name="Start_23">'Performance Test Results'!$A$1</definedName>
    <definedName name="Start_24">'Gage R&amp;R Short Attributes'!$A$1</definedName>
    <definedName name="Start_25">'Gage R&amp;R VAR1 Results'!$A$1</definedName>
    <definedName name="Start_26">'App Approval Report'!$A$1</definedName>
    <definedName name="Start_27">#REF!</definedName>
    <definedName name="Start_28">#REF!</definedName>
    <definedName name="Start_29">DATA!$A$1</definedName>
    <definedName name="Start_3">#REF!</definedName>
    <definedName name="Start_4">#REF!</definedName>
    <definedName name="Start_5">#REF!</definedName>
    <definedName name="Start_6">#REF!</definedName>
    <definedName name="Start_7">#REF!</definedName>
    <definedName name="Start_8">#REF!</definedName>
    <definedName name="Start_9">#REF!</definedName>
    <definedName name="Venue">DATA!$O$5:$O$10</definedName>
    <definedName name="yes_no">DATA!$K$5:$K$7</definedName>
    <definedName name="yes_no_na">DATA!$M$5:$M$8</definedName>
    <definedName name="Z_0C3D94F3_5C1F_492C_9E45_C36C99F6E6C9_.wvu.PrintArea" localSheetId="18" hidden="1">DATA!$A$1</definedName>
  </definedNames>
  <calcPr calcId="191028"/>
  <customWorkbookViews>
    <customWorkbookView name="Gui Amaral - Personal View" guid="{0C3D94F3-5C1F-492C-9E45-C36C99F6E6C9}" mergeInterval="0" personalView="1" maximized="1" xWindow="-8" yWindow="-8" windowWidth="1936" windowHeight="1066" tabRatio="846" activeSheetId="2"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8" i="14" l="1"/>
  <c r="P11" i="24"/>
  <c r="P12" i="24"/>
  <c r="P13" i="24"/>
  <c r="P14" i="24"/>
  <c r="P15" i="24"/>
  <c r="P16" i="24"/>
  <c r="P17" i="24"/>
  <c r="P18" i="24"/>
  <c r="P19" i="24"/>
  <c r="P20" i="24"/>
  <c r="P21" i="24"/>
  <c r="P22" i="24"/>
  <c r="P23" i="24"/>
  <c r="P24" i="24"/>
  <c r="P25" i="24"/>
  <c r="P26" i="24"/>
  <c r="P27" i="24"/>
  <c r="P28" i="24"/>
  <c r="P29" i="24"/>
  <c r="P30" i="24"/>
  <c r="P31" i="24"/>
  <c r="P32" i="24"/>
  <c r="P33" i="24"/>
  <c r="P34" i="24"/>
  <c r="P35" i="24"/>
  <c r="P36" i="24"/>
  <c r="P37" i="24"/>
  <c r="P38" i="24"/>
  <c r="P39" i="24"/>
  <c r="P40" i="24"/>
  <c r="P41" i="24"/>
  <c r="P42" i="24"/>
  <c r="P43" i="24"/>
  <c r="P44" i="24"/>
  <c r="P45" i="24"/>
  <c r="P46" i="24"/>
  <c r="P47" i="24"/>
  <c r="P48" i="24"/>
  <c r="P49" i="24"/>
  <c r="P50" i="24"/>
  <c r="P51" i="24"/>
  <c r="P52" i="24"/>
  <c r="P53" i="24"/>
  <c r="P54" i="24"/>
  <c r="P55" i="24"/>
  <c r="P56" i="24"/>
  <c r="P57" i="24"/>
  <c r="P58" i="24"/>
  <c r="P59" i="24"/>
  <c r="P60" i="24"/>
  <c r="P61" i="24"/>
  <c r="P62" i="24"/>
  <c r="P63" i="24"/>
  <c r="P64" i="24"/>
  <c r="P65" i="24"/>
  <c r="P66" i="24"/>
  <c r="P67" i="24"/>
  <c r="P68" i="24"/>
  <c r="P69" i="24"/>
  <c r="P70" i="24"/>
  <c r="P71" i="24"/>
  <c r="P72" i="24"/>
  <c r="P73" i="24"/>
  <c r="P74" i="24"/>
  <c r="P75" i="24"/>
  <c r="P76" i="24"/>
  <c r="P77" i="24"/>
  <c r="P78" i="24"/>
  <c r="P79" i="24"/>
  <c r="P80" i="24"/>
  <c r="P81" i="24"/>
  <c r="P82" i="24"/>
  <c r="P83" i="24"/>
  <c r="P84" i="24"/>
  <c r="P85" i="24"/>
  <c r="P86" i="24"/>
  <c r="P87" i="24"/>
  <c r="P88" i="24"/>
  <c r="P89" i="24"/>
  <c r="P90" i="24"/>
  <c r="P91" i="24"/>
  <c r="P92" i="24"/>
  <c r="P93" i="24"/>
  <c r="P94" i="24"/>
  <c r="P95" i="24"/>
  <c r="P96" i="24"/>
  <c r="P97" i="24"/>
  <c r="P98" i="24"/>
  <c r="P99" i="24"/>
  <c r="P100" i="24"/>
  <c r="P101" i="24"/>
  <c r="P102" i="24"/>
  <c r="P103" i="24"/>
  <c r="P104" i="24"/>
  <c r="P105" i="24"/>
  <c r="P106" i="24"/>
  <c r="P107" i="24"/>
  <c r="P108" i="24"/>
  <c r="P109" i="24"/>
  <c r="P110" i="24"/>
  <c r="P111" i="24"/>
  <c r="P112" i="24"/>
  <c r="P113" i="24"/>
  <c r="P114" i="24"/>
  <c r="P115" i="24"/>
  <c r="P116" i="24"/>
  <c r="P117" i="24"/>
  <c r="P118" i="24"/>
  <c r="P119" i="24"/>
  <c r="P120" i="24"/>
  <c r="P121" i="24"/>
  <c r="P122" i="24"/>
  <c r="P123" i="24"/>
  <c r="P124" i="24"/>
  <c r="P125" i="24"/>
  <c r="P126" i="24"/>
  <c r="P127" i="24"/>
  <c r="P128" i="24"/>
  <c r="P129" i="24"/>
  <c r="P130" i="24"/>
  <c r="P131" i="24"/>
  <c r="P132" i="24"/>
  <c r="P133" i="24"/>
  <c r="P134" i="24"/>
  <c r="P135" i="24"/>
  <c r="P136" i="24"/>
  <c r="P137" i="24"/>
  <c r="P138" i="24"/>
  <c r="P139" i="24"/>
  <c r="P140" i="24"/>
  <c r="P141" i="24"/>
  <c r="P142" i="24"/>
  <c r="P143" i="24"/>
  <c r="P144" i="24"/>
  <c r="P145" i="24"/>
  <c r="P146" i="24"/>
  <c r="P147" i="24"/>
  <c r="P148" i="24"/>
  <c r="P149" i="24"/>
  <c r="P150" i="24"/>
  <c r="P151" i="24"/>
  <c r="P152" i="24"/>
  <c r="P153" i="24"/>
  <c r="P154" i="24"/>
  <c r="P155" i="24"/>
  <c r="P156" i="24"/>
  <c r="P157" i="24"/>
  <c r="P158" i="24"/>
  <c r="P159" i="24"/>
  <c r="P160" i="24"/>
  <c r="P161" i="24"/>
  <c r="P162" i="24"/>
  <c r="P163" i="24"/>
  <c r="P164" i="24"/>
  <c r="P165" i="24"/>
  <c r="P166" i="24"/>
  <c r="P167" i="24"/>
  <c r="P168" i="24"/>
  <c r="P169" i="24"/>
  <c r="P170" i="24"/>
  <c r="P171" i="24"/>
  <c r="P172" i="24"/>
  <c r="P173" i="24"/>
  <c r="P174" i="24"/>
  <c r="P175" i="24"/>
  <c r="P176" i="24"/>
  <c r="P177" i="24"/>
  <c r="P178" i="24"/>
  <c r="P179" i="24"/>
  <c r="P180" i="24"/>
  <c r="P181" i="24"/>
  <c r="P182" i="24"/>
  <c r="P183" i="24"/>
  <c r="P184" i="24"/>
  <c r="P185" i="24"/>
  <c r="P186" i="24"/>
  <c r="P187" i="24"/>
  <c r="P188" i="24"/>
  <c r="P189" i="24"/>
  <c r="P190" i="24"/>
  <c r="P191" i="24"/>
  <c r="P192" i="24"/>
  <c r="P193" i="24"/>
  <c r="P194" i="24"/>
  <c r="P195" i="24"/>
  <c r="P196" i="24"/>
  <c r="P197" i="24"/>
  <c r="P198" i="24"/>
  <c r="P199" i="24"/>
  <c r="P200" i="24"/>
  <c r="P201" i="24"/>
  <c r="P202" i="24"/>
  <c r="P203" i="24"/>
  <c r="P204" i="24"/>
  <c r="P205" i="24"/>
  <c r="P206" i="24"/>
  <c r="P207" i="24"/>
  <c r="P208" i="24"/>
  <c r="P209" i="24"/>
  <c r="P210" i="24"/>
  <c r="P211" i="24"/>
  <c r="P212" i="24"/>
  <c r="P213" i="24"/>
  <c r="P214" i="24"/>
  <c r="P215" i="24"/>
  <c r="P216" i="24"/>
  <c r="P217" i="24"/>
  <c r="P218" i="24"/>
  <c r="P219" i="24"/>
  <c r="P220" i="24"/>
  <c r="P221" i="24"/>
  <c r="P222" i="24"/>
  <c r="P223" i="24"/>
  <c r="P224" i="24"/>
  <c r="P225" i="24"/>
  <c r="P226" i="24"/>
  <c r="P227" i="24"/>
  <c r="P228" i="24"/>
  <c r="P229" i="24"/>
  <c r="P230" i="24"/>
  <c r="P231" i="24"/>
  <c r="P232" i="24"/>
  <c r="P233" i="24"/>
  <c r="P234" i="24"/>
  <c r="P235" i="24"/>
  <c r="P236" i="24"/>
  <c r="P237" i="24"/>
  <c r="P238" i="24"/>
  <c r="P239" i="24"/>
  <c r="P240" i="24"/>
  <c r="P241" i="24"/>
  <c r="P242" i="24"/>
  <c r="P243" i="24"/>
  <c r="P244" i="24"/>
  <c r="P245" i="24"/>
  <c r="P246" i="24"/>
  <c r="P247" i="24"/>
  <c r="P248" i="24"/>
  <c r="P249" i="24"/>
  <c r="P250" i="24"/>
  <c r="P251" i="24"/>
  <c r="P252" i="24"/>
  <c r="P253" i="24"/>
  <c r="P254" i="24"/>
  <c r="P255" i="24"/>
  <c r="P256" i="24"/>
  <c r="P257" i="24"/>
  <c r="P258" i="24"/>
  <c r="P259" i="24"/>
  <c r="P260" i="24"/>
  <c r="P261" i="24"/>
  <c r="P262" i="24"/>
  <c r="P263" i="24"/>
  <c r="P264" i="24"/>
  <c r="P265" i="24"/>
  <c r="P266" i="24"/>
  <c r="P267" i="24"/>
  <c r="P268" i="24"/>
  <c r="P269" i="24"/>
  <c r="P270" i="24"/>
  <c r="P271" i="24"/>
  <c r="P272" i="24"/>
  <c r="P273" i="24"/>
  <c r="P274" i="24"/>
  <c r="P275" i="24"/>
  <c r="P276" i="24"/>
  <c r="P277" i="24"/>
  <c r="P278" i="24"/>
  <c r="P279" i="24"/>
  <c r="P280" i="24"/>
  <c r="P281" i="24"/>
  <c r="P282" i="24"/>
  <c r="P283" i="24"/>
  <c r="P284" i="24"/>
  <c r="P285" i="24"/>
  <c r="P286" i="24"/>
  <c r="P287" i="24"/>
  <c r="P288" i="24"/>
  <c r="P289" i="24"/>
  <c r="P290" i="24"/>
  <c r="P291" i="24"/>
  <c r="P292" i="24"/>
  <c r="P293" i="24"/>
  <c r="P294" i="24"/>
  <c r="P295" i="24"/>
  <c r="P296" i="24"/>
  <c r="P297" i="24"/>
  <c r="P298" i="24"/>
  <c r="P299" i="24"/>
  <c r="P300" i="24"/>
  <c r="P301" i="24"/>
  <c r="P302" i="24"/>
  <c r="P303" i="24"/>
  <c r="P304" i="24"/>
  <c r="P305" i="24"/>
  <c r="P306" i="24"/>
  <c r="P307" i="24"/>
  <c r="P308" i="24"/>
  <c r="P309" i="24"/>
  <c r="P310" i="24"/>
  <c r="P311" i="24"/>
  <c r="P312" i="24"/>
  <c r="P313" i="24"/>
  <c r="P314" i="24"/>
  <c r="P315" i="24"/>
  <c r="P316" i="24"/>
  <c r="P317" i="24"/>
  <c r="P318" i="24"/>
  <c r="P319" i="24"/>
  <c r="P320" i="24"/>
  <c r="P321" i="24"/>
  <c r="P322" i="24"/>
  <c r="P323" i="24"/>
  <c r="P324" i="24"/>
  <c r="P325" i="24"/>
  <c r="P326" i="24"/>
  <c r="P327" i="24"/>
  <c r="P328" i="24"/>
  <c r="P329" i="24"/>
  <c r="P330" i="24"/>
  <c r="P331" i="24"/>
  <c r="P332" i="24"/>
  <c r="P333" i="24"/>
  <c r="P334" i="24"/>
  <c r="P335" i="24"/>
  <c r="P336" i="24"/>
  <c r="P337" i="24"/>
  <c r="P338" i="24"/>
  <c r="P339" i="24"/>
  <c r="P340" i="24"/>
  <c r="P341" i="24"/>
  <c r="P342" i="24"/>
  <c r="P343" i="24"/>
  <c r="P344" i="24"/>
  <c r="P345" i="24"/>
  <c r="P346" i="24"/>
  <c r="P347" i="24"/>
  <c r="P348" i="24"/>
  <c r="P349" i="24"/>
  <c r="P350" i="24"/>
  <c r="P351" i="24"/>
  <c r="P352" i="24"/>
  <c r="P353" i="24"/>
  <c r="P354" i="24"/>
  <c r="P355" i="24"/>
  <c r="P356" i="24"/>
  <c r="P357" i="24"/>
  <c r="P358" i="24"/>
  <c r="P359" i="24"/>
  <c r="P360" i="24"/>
  <c r="P361" i="24"/>
  <c r="P362" i="24"/>
  <c r="P363" i="24"/>
  <c r="P364" i="24"/>
  <c r="P365" i="24"/>
  <c r="P366" i="24"/>
  <c r="P367" i="24"/>
  <c r="P368" i="24"/>
  <c r="P369" i="24"/>
  <c r="P370" i="24"/>
  <c r="P371" i="24"/>
  <c r="P372" i="24"/>
  <c r="P373" i="24"/>
  <c r="P374" i="24"/>
  <c r="P375" i="24"/>
  <c r="P376" i="24"/>
  <c r="P377" i="24"/>
  <c r="P378" i="24"/>
  <c r="P379" i="24"/>
  <c r="P380" i="24"/>
  <c r="P381" i="24"/>
  <c r="P382" i="24"/>
  <c r="P383" i="24"/>
  <c r="P384" i="24"/>
  <c r="P385" i="24"/>
  <c r="P386" i="24"/>
  <c r="P387" i="24"/>
  <c r="P388" i="24"/>
  <c r="P389" i="24"/>
  <c r="P390" i="24"/>
  <c r="P391" i="24"/>
  <c r="P392" i="24"/>
  <c r="P393" i="24"/>
  <c r="P394" i="24"/>
  <c r="P395" i="24"/>
  <c r="P396" i="24"/>
  <c r="P397" i="24"/>
  <c r="P398" i="24"/>
  <c r="P399" i="24"/>
  <c r="P400" i="24"/>
  <c r="P401" i="24"/>
  <c r="P402" i="24"/>
  <c r="P403" i="24"/>
  <c r="P404" i="24"/>
  <c r="P405" i="24"/>
  <c r="P406" i="24"/>
  <c r="P407" i="24"/>
  <c r="P408" i="24"/>
  <c r="P409" i="24"/>
  <c r="P410" i="24"/>
  <c r="P411" i="24"/>
  <c r="P412" i="24"/>
  <c r="P413" i="24"/>
  <c r="P414" i="24"/>
  <c r="P415" i="24"/>
  <c r="P416" i="24"/>
  <c r="P417" i="24"/>
  <c r="P418" i="24"/>
  <c r="P419" i="24"/>
  <c r="P420" i="24"/>
  <c r="P421" i="24"/>
  <c r="P422" i="24"/>
  <c r="P423" i="24"/>
  <c r="P424" i="24"/>
  <c r="P425" i="24"/>
  <c r="P426" i="24"/>
  <c r="P427" i="24"/>
  <c r="P428" i="24"/>
  <c r="P429" i="24"/>
  <c r="P430" i="24"/>
  <c r="P431" i="24"/>
  <c r="P432" i="24"/>
  <c r="P433" i="24"/>
  <c r="P434" i="24"/>
  <c r="P435" i="24"/>
  <c r="P436" i="24"/>
  <c r="P437" i="24"/>
  <c r="P438" i="24"/>
  <c r="P439" i="24"/>
  <c r="P440" i="24"/>
  <c r="P441" i="24"/>
  <c r="P442" i="24"/>
  <c r="P443" i="24"/>
  <c r="P444" i="24"/>
  <c r="P445" i="24"/>
  <c r="P446" i="24"/>
  <c r="P447" i="24"/>
  <c r="P448" i="24"/>
  <c r="P449" i="24"/>
  <c r="P450" i="24"/>
  <c r="P451" i="24"/>
  <c r="P452" i="24"/>
  <c r="P453" i="24"/>
  <c r="P454" i="24"/>
  <c r="P455" i="24"/>
  <c r="P456" i="24"/>
  <c r="P457" i="24"/>
  <c r="P458" i="24"/>
  <c r="P459" i="24"/>
  <c r="P460" i="24"/>
  <c r="P461" i="24"/>
  <c r="P462" i="24"/>
  <c r="P463" i="24"/>
  <c r="P464" i="24"/>
  <c r="P465" i="24"/>
  <c r="P466" i="24"/>
  <c r="P467" i="24"/>
  <c r="P468" i="24"/>
  <c r="P469" i="24"/>
  <c r="P470" i="24"/>
  <c r="P471" i="24"/>
  <c r="P472" i="24"/>
  <c r="P473" i="24"/>
  <c r="P474" i="24"/>
  <c r="P475" i="24"/>
  <c r="P476" i="24"/>
  <c r="P477" i="24"/>
  <c r="P478" i="24"/>
  <c r="P479" i="24"/>
  <c r="P480" i="24"/>
  <c r="P481" i="24"/>
  <c r="P482" i="24"/>
  <c r="P483" i="24"/>
  <c r="P484" i="24"/>
  <c r="P485" i="24"/>
  <c r="P486" i="24"/>
  <c r="P487" i="24"/>
  <c r="P488" i="24"/>
  <c r="P489" i="24"/>
  <c r="P490" i="24"/>
  <c r="P491" i="24"/>
  <c r="P492" i="24"/>
  <c r="P493" i="24"/>
  <c r="P494" i="24"/>
  <c r="P495" i="24"/>
  <c r="P496" i="24"/>
  <c r="P497" i="24"/>
  <c r="P498" i="24"/>
  <c r="P499" i="24"/>
  <c r="P500" i="24"/>
  <c r="AH13" i="26"/>
  <c r="AH15" i="26"/>
  <c r="AH16" i="26"/>
  <c r="AH17" i="26"/>
  <c r="AH21" i="26"/>
  <c r="AH23" i="26"/>
  <c r="AH24" i="26"/>
  <c r="AH25" i="26"/>
  <c r="AH29" i="26"/>
  <c r="AH30" i="26"/>
  <c r="AH31" i="26"/>
  <c r="AH32" i="26"/>
  <c r="AH33" i="26"/>
  <c r="AH34" i="26"/>
  <c r="AH35" i="26"/>
  <c r="AH36" i="26"/>
  <c r="AH37" i="26"/>
  <c r="AH38" i="26"/>
  <c r="AH39" i="26"/>
  <c r="AH40" i="26"/>
  <c r="AH41" i="26"/>
  <c r="AH42" i="26"/>
  <c r="AH43" i="26"/>
  <c r="AH44" i="26"/>
  <c r="AH45" i="26"/>
  <c r="AH46" i="26"/>
  <c r="AH47" i="26"/>
  <c r="AH48" i="26"/>
  <c r="AH49" i="26"/>
  <c r="AH50" i="26"/>
  <c r="AH51" i="26"/>
  <c r="AH52" i="26"/>
  <c r="AH53" i="26"/>
  <c r="AH54" i="26"/>
  <c r="AH55" i="26"/>
  <c r="AH56" i="26"/>
  <c r="AH57" i="26"/>
  <c r="AH58" i="26"/>
  <c r="AH59" i="26"/>
  <c r="AH60" i="26"/>
  <c r="AH61" i="26"/>
  <c r="AH62" i="26"/>
  <c r="AH63" i="26"/>
  <c r="AH64" i="26"/>
  <c r="AH65" i="26"/>
  <c r="AH66" i="26"/>
  <c r="AH67" i="26"/>
  <c r="AH68" i="26"/>
  <c r="AH69" i="26"/>
  <c r="AH70" i="26"/>
  <c r="AH71" i="26"/>
  <c r="AH72" i="26"/>
  <c r="AH73" i="26"/>
  <c r="AH74" i="26"/>
  <c r="AH75" i="26"/>
  <c r="AH76" i="26"/>
  <c r="AH77" i="26"/>
  <c r="AH78" i="26"/>
  <c r="AH79" i="26"/>
  <c r="AH80" i="26"/>
  <c r="AH81" i="26"/>
  <c r="AH82" i="26"/>
  <c r="AH83" i="26"/>
  <c r="AH84" i="26"/>
  <c r="AH85" i="26"/>
  <c r="AH86" i="26"/>
  <c r="AH87" i="26"/>
  <c r="AH88" i="26"/>
  <c r="AH89" i="26"/>
  <c r="AH90" i="26"/>
  <c r="AH91" i="26"/>
  <c r="AH92" i="26"/>
  <c r="AH93" i="26"/>
  <c r="AH94" i="26"/>
  <c r="AH95" i="26"/>
  <c r="AH96" i="26"/>
  <c r="AH97" i="26"/>
  <c r="AH98" i="26"/>
  <c r="AH99" i="26"/>
  <c r="AH100" i="26"/>
  <c r="AH101" i="26"/>
  <c r="AH102" i="26"/>
  <c r="AH103" i="26"/>
  <c r="AH104" i="26"/>
  <c r="AH105" i="26"/>
  <c r="AH106" i="26"/>
  <c r="AH107" i="26"/>
  <c r="AH108" i="26"/>
  <c r="AH109" i="26"/>
  <c r="AH110" i="26"/>
  <c r="AH111" i="26"/>
  <c r="AH112" i="26"/>
  <c r="AH113" i="26"/>
  <c r="AH114" i="26"/>
  <c r="AH115" i="26"/>
  <c r="AH116" i="26"/>
  <c r="AH117" i="26"/>
  <c r="AH118" i="26"/>
  <c r="AH119" i="26"/>
  <c r="AH120" i="26"/>
  <c r="AH121" i="26"/>
  <c r="AH122" i="26"/>
  <c r="AH123" i="26"/>
  <c r="AH124" i="26"/>
  <c r="AH125" i="26"/>
  <c r="AH126" i="26"/>
  <c r="AH127" i="26"/>
  <c r="AH128" i="26"/>
  <c r="AH129" i="26"/>
  <c r="AH130" i="26"/>
  <c r="AH131" i="26"/>
  <c r="AH132" i="26"/>
  <c r="AH133" i="26"/>
  <c r="AH134" i="26"/>
  <c r="AH135" i="26"/>
  <c r="AH136" i="26"/>
  <c r="AH137" i="26"/>
  <c r="AH138" i="26"/>
  <c r="AH139" i="26"/>
  <c r="AH140" i="26"/>
  <c r="AH141" i="26"/>
  <c r="AH142" i="26"/>
  <c r="AH143" i="26"/>
  <c r="AH144" i="26"/>
  <c r="AH145" i="26"/>
  <c r="AH146" i="26"/>
  <c r="AH147" i="26"/>
  <c r="AH148" i="26"/>
  <c r="AH149" i="26"/>
  <c r="AH150" i="26"/>
  <c r="AH151" i="26"/>
  <c r="AH152" i="26"/>
  <c r="AH153" i="26"/>
  <c r="AH154" i="26"/>
  <c r="AH155" i="26"/>
  <c r="AH156" i="26"/>
  <c r="AH157" i="26"/>
  <c r="AH158" i="26"/>
  <c r="AH159" i="26"/>
  <c r="AH160" i="26"/>
  <c r="AH161" i="26"/>
  <c r="AH162" i="26"/>
  <c r="AH163" i="26"/>
  <c r="AH164" i="26"/>
  <c r="AH165" i="26"/>
  <c r="AH166" i="26"/>
  <c r="AH167" i="26"/>
  <c r="AH168" i="26"/>
  <c r="AH169" i="26"/>
  <c r="AH170" i="26"/>
  <c r="AH171" i="26"/>
  <c r="AH172" i="26"/>
  <c r="AH173" i="26"/>
  <c r="AH174" i="26"/>
  <c r="AH175" i="26"/>
  <c r="AH176" i="26"/>
  <c r="AH177" i="26"/>
  <c r="AH178" i="26"/>
  <c r="AH179" i="26"/>
  <c r="AH180" i="26"/>
  <c r="AH181" i="26"/>
  <c r="AH182" i="26"/>
  <c r="AH183" i="26"/>
  <c r="AH184" i="26"/>
  <c r="AH185" i="26"/>
  <c r="AH186" i="26"/>
  <c r="AH187" i="26"/>
  <c r="AH188" i="26"/>
  <c r="AH189" i="26"/>
  <c r="AH190" i="26"/>
  <c r="AH191" i="26"/>
  <c r="AH192" i="26"/>
  <c r="AH193" i="26"/>
  <c r="AH194" i="26"/>
  <c r="AH195" i="26"/>
  <c r="AH196" i="26"/>
  <c r="AH197" i="26"/>
  <c r="AH198" i="26"/>
  <c r="AH199" i="26"/>
  <c r="AH200" i="26"/>
  <c r="AH201" i="26"/>
  <c r="AH202" i="26"/>
  <c r="AH203" i="26"/>
  <c r="AH204" i="26"/>
  <c r="AH205" i="26"/>
  <c r="AH206" i="26"/>
  <c r="AH207" i="26"/>
  <c r="AH208" i="26"/>
  <c r="AH209" i="26"/>
  <c r="AH210" i="26"/>
  <c r="AH211" i="26"/>
  <c r="AH212" i="26"/>
  <c r="AH213" i="26"/>
  <c r="AH214" i="26"/>
  <c r="AH215" i="26"/>
  <c r="AH216" i="26"/>
  <c r="AH217" i="26"/>
  <c r="AH218" i="26"/>
  <c r="AH219" i="26"/>
  <c r="AH220" i="26"/>
  <c r="AH221" i="26"/>
  <c r="AH222" i="26"/>
  <c r="AH223" i="26"/>
  <c r="AH224" i="26"/>
  <c r="AH225" i="26"/>
  <c r="AH226" i="26"/>
  <c r="AH227" i="26"/>
  <c r="AH228" i="26"/>
  <c r="AH229" i="26"/>
  <c r="AH230" i="26"/>
  <c r="AH231" i="26"/>
  <c r="AH232" i="26"/>
  <c r="AH233" i="26"/>
  <c r="AH234" i="26"/>
  <c r="AH235" i="26"/>
  <c r="AH236" i="26"/>
  <c r="AH237" i="26"/>
  <c r="AH238" i="26"/>
  <c r="AH239" i="26"/>
  <c r="AH240" i="26"/>
  <c r="AH241" i="26"/>
  <c r="AH242" i="26"/>
  <c r="AH243" i="26"/>
  <c r="AH244" i="26"/>
  <c r="AH245" i="26"/>
  <c r="AH246" i="26"/>
  <c r="AH247" i="26"/>
  <c r="AH248" i="26"/>
  <c r="AH249" i="26"/>
  <c r="AH250" i="26"/>
  <c r="AH251" i="26"/>
  <c r="AH252" i="26"/>
  <c r="AH253" i="26"/>
  <c r="AH254" i="26"/>
  <c r="AH255" i="26"/>
  <c r="AH256" i="26"/>
  <c r="AH257" i="26"/>
  <c r="AH258" i="26"/>
  <c r="AH259" i="26"/>
  <c r="AH260" i="26"/>
  <c r="AH261" i="26"/>
  <c r="AH262" i="26"/>
  <c r="AH263" i="26"/>
  <c r="AH264" i="26"/>
  <c r="AH265" i="26"/>
  <c r="AH266" i="26"/>
  <c r="AH267" i="26"/>
  <c r="AH268" i="26"/>
  <c r="AH269" i="26"/>
  <c r="AH270" i="26"/>
  <c r="AH271" i="26"/>
  <c r="AH272" i="26"/>
  <c r="AH273" i="26"/>
  <c r="AH274" i="26"/>
  <c r="AH275" i="26"/>
  <c r="AH276" i="26"/>
  <c r="AH277" i="26"/>
  <c r="AH278" i="26"/>
  <c r="AH279" i="26"/>
  <c r="AH280" i="26"/>
  <c r="AH281" i="26"/>
  <c r="AH282" i="26"/>
  <c r="AH283" i="26"/>
  <c r="AH284" i="26"/>
  <c r="AH285" i="26"/>
  <c r="AH286" i="26"/>
  <c r="AH287" i="26"/>
  <c r="AH288" i="26"/>
  <c r="AH289" i="26"/>
  <c r="AH290" i="26"/>
  <c r="AH291" i="26"/>
  <c r="AH292" i="26"/>
  <c r="AH293" i="26"/>
  <c r="AH294" i="26"/>
  <c r="AH295" i="26"/>
  <c r="AH296" i="26"/>
  <c r="AH297" i="26"/>
  <c r="AH298" i="26"/>
  <c r="AH299" i="26"/>
  <c r="AH300" i="26"/>
  <c r="AH301" i="26"/>
  <c r="AH302" i="26"/>
  <c r="AH303" i="26"/>
  <c r="AH304" i="26"/>
  <c r="AH305" i="26"/>
  <c r="AH306" i="26"/>
  <c r="AH307" i="26"/>
  <c r="AH308" i="26"/>
  <c r="AH309" i="26"/>
  <c r="AH310" i="26"/>
  <c r="AH311" i="26"/>
  <c r="AH312" i="26"/>
  <c r="AH313" i="26"/>
  <c r="AH314" i="26"/>
  <c r="AH315" i="26"/>
  <c r="AH316" i="26"/>
  <c r="AH317" i="26"/>
  <c r="AH318" i="26"/>
  <c r="AH319" i="26"/>
  <c r="AH320" i="26"/>
  <c r="AH321" i="26"/>
  <c r="AH322" i="26"/>
  <c r="AH323" i="26"/>
  <c r="AH324" i="26"/>
  <c r="AH325" i="26"/>
  <c r="AH326" i="26"/>
  <c r="AH327" i="26"/>
  <c r="AH328" i="26"/>
  <c r="AH329" i="26"/>
  <c r="AH330" i="26"/>
  <c r="AH331" i="26"/>
  <c r="AH332" i="26"/>
  <c r="AH333" i="26"/>
  <c r="AH334" i="26"/>
  <c r="AH335" i="26"/>
  <c r="AH336" i="26"/>
  <c r="AH337" i="26"/>
  <c r="AH338" i="26"/>
  <c r="AH339" i="26"/>
  <c r="AH340" i="26"/>
  <c r="AH341" i="26"/>
  <c r="AH342" i="26"/>
  <c r="AH343" i="26"/>
  <c r="AH344" i="26"/>
  <c r="AH345" i="26"/>
  <c r="AH346" i="26"/>
  <c r="AH347" i="26"/>
  <c r="AH348" i="26"/>
  <c r="AH349" i="26"/>
  <c r="AH350" i="26"/>
  <c r="AH351" i="26"/>
  <c r="AH352" i="26"/>
  <c r="AH353" i="26"/>
  <c r="AH354" i="26"/>
  <c r="AH355" i="26"/>
  <c r="AH356" i="26"/>
  <c r="AH357" i="26"/>
  <c r="AH358" i="26"/>
  <c r="AH359" i="26"/>
  <c r="AH360" i="26"/>
  <c r="AH361" i="26"/>
  <c r="AH362" i="26"/>
  <c r="AH363" i="26"/>
  <c r="AH364" i="26"/>
  <c r="AH365" i="26"/>
  <c r="AH366" i="26"/>
  <c r="AH367" i="26"/>
  <c r="AH368" i="26"/>
  <c r="AH369" i="26"/>
  <c r="AH370" i="26"/>
  <c r="AH371" i="26"/>
  <c r="AH372" i="26"/>
  <c r="AH373" i="26"/>
  <c r="AH374" i="26"/>
  <c r="AH375" i="26"/>
  <c r="AH376" i="26"/>
  <c r="AH377" i="26"/>
  <c r="AH378" i="26"/>
  <c r="AH379" i="26"/>
  <c r="AH380" i="26"/>
  <c r="AH381" i="26"/>
  <c r="AH382" i="26"/>
  <c r="AH383" i="26"/>
  <c r="AH384" i="26"/>
  <c r="AH385" i="26"/>
  <c r="AH386" i="26"/>
  <c r="AH387" i="26"/>
  <c r="AH388" i="26"/>
  <c r="AH389" i="26"/>
  <c r="AH390" i="26"/>
  <c r="AH391" i="26"/>
  <c r="AH392" i="26"/>
  <c r="AH393" i="26"/>
  <c r="AH394" i="26"/>
  <c r="AH395" i="26"/>
  <c r="AH396" i="26"/>
  <c r="AH397" i="26"/>
  <c r="AH398" i="26"/>
  <c r="AH399" i="26"/>
  <c r="AH400" i="26"/>
  <c r="AH401" i="26"/>
  <c r="AH402" i="26"/>
  <c r="AH403" i="26"/>
  <c r="AH404" i="26"/>
  <c r="AH405" i="26"/>
  <c r="AH406" i="26"/>
  <c r="AH407" i="26"/>
  <c r="AH408" i="26"/>
  <c r="AH409" i="26"/>
  <c r="AH410" i="26"/>
  <c r="AH411" i="26"/>
  <c r="AH412" i="26"/>
  <c r="AH413" i="26"/>
  <c r="AH414" i="26"/>
  <c r="AH415" i="26"/>
  <c r="AH416" i="26"/>
  <c r="AH417" i="26"/>
  <c r="AH418" i="26"/>
  <c r="AH419" i="26"/>
  <c r="AH420" i="26"/>
  <c r="AH421" i="26"/>
  <c r="AH422" i="26"/>
  <c r="AH423" i="26"/>
  <c r="AH424" i="26"/>
  <c r="AH425" i="26"/>
  <c r="AH426" i="26"/>
  <c r="AH427" i="26"/>
  <c r="AH428" i="26"/>
  <c r="AH429" i="26"/>
  <c r="AH430" i="26"/>
  <c r="AH431" i="26"/>
  <c r="AH432" i="26"/>
  <c r="AH433" i="26"/>
  <c r="AH434" i="26"/>
  <c r="AH435" i="26"/>
  <c r="AH436" i="26"/>
  <c r="AH437" i="26"/>
  <c r="AH438" i="26"/>
  <c r="AH439" i="26"/>
  <c r="AH440" i="26"/>
  <c r="AH441" i="26"/>
  <c r="AH442" i="26"/>
  <c r="AH443" i="26"/>
  <c r="AH444" i="26"/>
  <c r="AH445" i="26"/>
  <c r="AH446" i="26"/>
  <c r="AH447" i="26"/>
  <c r="AH448" i="26"/>
  <c r="AH449" i="26"/>
  <c r="AH450" i="26"/>
  <c r="AH451" i="26"/>
  <c r="AH452" i="26"/>
  <c r="AH453" i="26"/>
  <c r="AH454" i="26"/>
  <c r="AH455" i="26"/>
  <c r="AH456" i="26"/>
  <c r="AH457" i="26"/>
  <c r="AH458" i="26"/>
  <c r="AH459" i="26"/>
  <c r="AH460" i="26"/>
  <c r="AH461" i="26"/>
  <c r="AH462" i="26"/>
  <c r="AH463" i="26"/>
  <c r="AH464" i="26"/>
  <c r="AH465" i="26"/>
  <c r="AH466" i="26"/>
  <c r="AH467" i="26"/>
  <c r="AH468" i="26"/>
  <c r="AH469" i="26"/>
  <c r="AH470" i="26"/>
  <c r="AH471" i="26"/>
  <c r="AH472" i="26"/>
  <c r="AH473" i="26"/>
  <c r="AH474" i="26"/>
  <c r="AH475" i="26"/>
  <c r="AH476" i="26"/>
  <c r="AH477" i="26"/>
  <c r="AH478" i="26"/>
  <c r="AH479" i="26"/>
  <c r="AH480" i="26"/>
  <c r="AH481" i="26"/>
  <c r="AH482" i="26"/>
  <c r="AH483" i="26"/>
  <c r="AH484" i="26"/>
  <c r="AH485" i="26"/>
  <c r="AH486" i="26"/>
  <c r="AH487" i="26"/>
  <c r="AH488" i="26"/>
  <c r="AH489" i="26"/>
  <c r="AH490" i="26"/>
  <c r="AH491" i="26"/>
  <c r="AH492" i="26"/>
  <c r="AH493" i="26"/>
  <c r="AH494" i="26"/>
  <c r="AH495" i="26"/>
  <c r="AH496" i="26"/>
  <c r="AH497" i="26"/>
  <c r="AH498" i="26"/>
  <c r="AH499" i="26"/>
  <c r="AH500" i="26"/>
  <c r="AE12" i="24"/>
  <c r="AE13" i="24"/>
  <c r="AE14" i="24"/>
  <c r="AE15" i="24"/>
  <c r="AE16" i="24"/>
  <c r="AE17" i="24"/>
  <c r="AE18" i="24"/>
  <c r="AE19" i="24"/>
  <c r="AE20" i="24"/>
  <c r="AE21" i="24"/>
  <c r="AE22" i="24"/>
  <c r="AE23" i="24"/>
  <c r="AE24" i="24"/>
  <c r="AE25" i="24"/>
  <c r="AE26" i="24"/>
  <c r="AE27" i="24"/>
  <c r="AE28" i="24"/>
  <c r="AE29" i="24"/>
  <c r="AE30" i="24"/>
  <c r="AE31" i="24"/>
  <c r="AE32" i="24"/>
  <c r="AE33" i="24"/>
  <c r="AE34" i="24"/>
  <c r="AE35" i="24"/>
  <c r="AE36" i="24"/>
  <c r="AE37" i="24"/>
  <c r="AE38" i="24"/>
  <c r="AE39" i="24"/>
  <c r="AE40" i="24"/>
  <c r="AE41" i="24"/>
  <c r="AE42" i="24"/>
  <c r="AE43" i="24"/>
  <c r="AE44" i="24"/>
  <c r="AE45" i="24"/>
  <c r="AE46" i="24"/>
  <c r="AE47" i="24"/>
  <c r="AE48" i="24"/>
  <c r="AE49" i="24"/>
  <c r="AE50" i="24"/>
  <c r="AE51" i="24"/>
  <c r="AE52" i="24"/>
  <c r="AE53" i="24"/>
  <c r="AE54" i="24"/>
  <c r="AE55" i="24"/>
  <c r="AE56" i="24"/>
  <c r="AE57" i="24"/>
  <c r="AE58" i="24"/>
  <c r="AE59" i="24"/>
  <c r="AE60" i="24"/>
  <c r="AE61" i="24"/>
  <c r="AE62" i="24"/>
  <c r="AE63" i="24"/>
  <c r="AE64" i="24"/>
  <c r="AE65" i="24"/>
  <c r="AE66" i="24"/>
  <c r="AE67" i="24"/>
  <c r="AE68" i="24"/>
  <c r="AE69" i="24"/>
  <c r="AE70" i="24"/>
  <c r="AE71" i="24"/>
  <c r="AE72" i="24"/>
  <c r="AE73" i="24"/>
  <c r="AE74" i="24"/>
  <c r="AE75" i="24"/>
  <c r="AE76" i="24"/>
  <c r="AE77" i="24"/>
  <c r="AE78" i="24"/>
  <c r="AE79" i="24"/>
  <c r="AE80" i="24"/>
  <c r="AE81" i="24"/>
  <c r="AE82" i="24"/>
  <c r="AE83" i="24"/>
  <c r="AE84" i="24"/>
  <c r="AE85" i="24"/>
  <c r="AE86" i="24"/>
  <c r="AE87" i="24"/>
  <c r="AE88" i="24"/>
  <c r="AE89" i="24"/>
  <c r="AE90" i="24"/>
  <c r="AE91" i="24"/>
  <c r="AE92" i="24"/>
  <c r="AE93" i="24"/>
  <c r="AE94" i="24"/>
  <c r="AE95" i="24"/>
  <c r="AE96" i="24"/>
  <c r="AE97" i="24"/>
  <c r="AE98" i="24"/>
  <c r="AE99" i="24"/>
  <c r="AE100" i="24"/>
  <c r="AE101" i="24"/>
  <c r="AE102" i="24"/>
  <c r="AE103" i="24"/>
  <c r="AE104" i="24"/>
  <c r="AE105" i="24"/>
  <c r="AE106" i="24"/>
  <c r="AE107" i="24"/>
  <c r="AE108" i="24"/>
  <c r="AE109" i="24"/>
  <c r="AE110" i="24"/>
  <c r="AE111" i="24"/>
  <c r="AE112" i="24"/>
  <c r="AE113" i="24"/>
  <c r="AE114" i="24"/>
  <c r="AE115" i="24"/>
  <c r="AE116" i="24"/>
  <c r="AE117" i="24"/>
  <c r="AE118" i="24"/>
  <c r="AE119" i="24"/>
  <c r="AE120" i="24"/>
  <c r="AE121" i="24"/>
  <c r="AE122" i="24"/>
  <c r="AE123" i="24"/>
  <c r="AE124" i="24"/>
  <c r="AE125" i="24"/>
  <c r="AE126" i="24"/>
  <c r="AE127" i="24"/>
  <c r="AE128" i="24"/>
  <c r="AE129" i="24"/>
  <c r="AE130" i="24"/>
  <c r="AE131" i="24"/>
  <c r="AE132" i="24"/>
  <c r="AE133" i="24"/>
  <c r="AE134" i="24"/>
  <c r="AE135" i="24"/>
  <c r="AE136" i="24"/>
  <c r="AE137" i="24"/>
  <c r="AE138" i="24"/>
  <c r="AE139" i="24"/>
  <c r="AE140" i="24"/>
  <c r="AE141" i="24"/>
  <c r="AE142" i="24"/>
  <c r="AE143" i="24"/>
  <c r="AE144" i="24"/>
  <c r="AE145" i="24"/>
  <c r="AE146" i="24"/>
  <c r="AE147" i="24"/>
  <c r="AE148" i="24"/>
  <c r="AE149" i="24"/>
  <c r="AE150" i="24"/>
  <c r="AE151" i="24"/>
  <c r="AE152" i="24"/>
  <c r="AE153" i="24"/>
  <c r="AE154" i="24"/>
  <c r="AE155" i="24"/>
  <c r="AE156" i="24"/>
  <c r="AE157" i="24"/>
  <c r="AE158" i="24"/>
  <c r="AE159" i="24"/>
  <c r="AE160" i="24"/>
  <c r="AE161" i="24"/>
  <c r="AE162" i="24"/>
  <c r="AE163" i="24"/>
  <c r="AE164" i="24"/>
  <c r="AE165" i="24"/>
  <c r="AE166" i="24"/>
  <c r="AE167" i="24"/>
  <c r="AE168" i="24"/>
  <c r="AE169" i="24"/>
  <c r="AE170" i="24"/>
  <c r="AE171" i="24"/>
  <c r="AE172" i="24"/>
  <c r="AE173" i="24"/>
  <c r="AE174" i="24"/>
  <c r="AE175" i="24"/>
  <c r="AE176" i="24"/>
  <c r="AE177" i="24"/>
  <c r="AE178" i="24"/>
  <c r="AE179" i="24"/>
  <c r="AE180" i="24"/>
  <c r="AE181" i="24"/>
  <c r="AE182" i="24"/>
  <c r="AE183" i="24"/>
  <c r="AE184" i="24"/>
  <c r="AE185" i="24"/>
  <c r="AE186" i="24"/>
  <c r="AE187" i="24"/>
  <c r="AE188" i="24"/>
  <c r="AE189" i="24"/>
  <c r="AE190" i="24"/>
  <c r="AE191" i="24"/>
  <c r="AE192" i="24"/>
  <c r="AE193" i="24"/>
  <c r="AE194" i="24"/>
  <c r="AE195" i="24"/>
  <c r="AE196" i="24"/>
  <c r="AE197" i="24"/>
  <c r="AE198" i="24"/>
  <c r="AE199" i="24"/>
  <c r="AE200" i="24"/>
  <c r="AE201" i="24"/>
  <c r="AE202" i="24"/>
  <c r="AE203" i="24"/>
  <c r="AE204" i="24"/>
  <c r="AE205" i="24"/>
  <c r="AE206" i="24"/>
  <c r="AE207" i="24"/>
  <c r="AE208" i="24"/>
  <c r="AE209" i="24"/>
  <c r="AE210" i="24"/>
  <c r="AE211" i="24"/>
  <c r="AE212" i="24"/>
  <c r="AE213" i="24"/>
  <c r="AE214" i="24"/>
  <c r="AE215" i="24"/>
  <c r="AE216" i="24"/>
  <c r="AE217" i="24"/>
  <c r="AE218" i="24"/>
  <c r="AE219" i="24"/>
  <c r="AE220" i="24"/>
  <c r="AE221" i="24"/>
  <c r="AE222" i="24"/>
  <c r="AE223" i="24"/>
  <c r="AE224" i="24"/>
  <c r="AE225" i="24"/>
  <c r="AE226" i="24"/>
  <c r="AE227" i="24"/>
  <c r="AE228" i="24"/>
  <c r="AE229" i="24"/>
  <c r="AE230" i="24"/>
  <c r="AE231" i="24"/>
  <c r="AE232" i="24"/>
  <c r="AE233" i="24"/>
  <c r="AE234" i="24"/>
  <c r="AE235" i="24"/>
  <c r="AE236" i="24"/>
  <c r="AE237" i="24"/>
  <c r="AE238" i="24"/>
  <c r="AE239" i="24"/>
  <c r="AE240" i="24"/>
  <c r="AE241" i="24"/>
  <c r="AE242" i="24"/>
  <c r="AE243" i="24"/>
  <c r="AE244" i="24"/>
  <c r="AE245" i="24"/>
  <c r="AE246" i="24"/>
  <c r="AE247" i="24"/>
  <c r="AE248" i="24"/>
  <c r="AE249" i="24"/>
  <c r="AE250" i="24"/>
  <c r="AE251" i="24"/>
  <c r="AE252" i="24"/>
  <c r="AE253" i="24"/>
  <c r="AE254" i="24"/>
  <c r="AE255" i="24"/>
  <c r="AE256" i="24"/>
  <c r="AE257" i="24"/>
  <c r="AE258" i="24"/>
  <c r="AE259" i="24"/>
  <c r="AE260" i="24"/>
  <c r="AE261" i="24"/>
  <c r="AE262" i="24"/>
  <c r="AE263" i="24"/>
  <c r="AE264" i="24"/>
  <c r="AE265" i="24"/>
  <c r="AE266" i="24"/>
  <c r="AE267" i="24"/>
  <c r="AE268" i="24"/>
  <c r="AE269" i="24"/>
  <c r="AE270" i="24"/>
  <c r="AE271" i="24"/>
  <c r="AE272" i="24"/>
  <c r="AE273" i="24"/>
  <c r="AE274" i="24"/>
  <c r="AE275" i="24"/>
  <c r="AE276" i="24"/>
  <c r="AE277" i="24"/>
  <c r="AE278" i="24"/>
  <c r="AE279" i="24"/>
  <c r="AE280" i="24"/>
  <c r="AE281" i="24"/>
  <c r="AE282" i="24"/>
  <c r="AE283" i="24"/>
  <c r="AE284" i="24"/>
  <c r="AE285" i="24"/>
  <c r="AE286" i="24"/>
  <c r="AE287" i="24"/>
  <c r="AE288" i="24"/>
  <c r="AE289" i="24"/>
  <c r="AE290" i="24"/>
  <c r="AE291" i="24"/>
  <c r="AE292" i="24"/>
  <c r="AE293" i="24"/>
  <c r="AE294" i="24"/>
  <c r="AE295" i="24"/>
  <c r="AE296" i="24"/>
  <c r="AE297" i="24"/>
  <c r="AE298" i="24"/>
  <c r="AE299" i="24"/>
  <c r="AE300" i="24"/>
  <c r="AE301" i="24"/>
  <c r="AE302" i="24"/>
  <c r="AE303" i="24"/>
  <c r="AE304" i="24"/>
  <c r="AE305" i="24"/>
  <c r="AE306" i="24"/>
  <c r="AE307" i="24"/>
  <c r="AE308" i="24"/>
  <c r="AE309" i="24"/>
  <c r="AE310" i="24"/>
  <c r="AE311" i="24"/>
  <c r="AE312" i="24"/>
  <c r="AE313" i="24"/>
  <c r="AE314" i="24"/>
  <c r="AE315" i="24"/>
  <c r="AE316" i="24"/>
  <c r="AE317" i="24"/>
  <c r="AE318" i="24"/>
  <c r="AE319" i="24"/>
  <c r="AE320" i="24"/>
  <c r="AE321" i="24"/>
  <c r="AE322" i="24"/>
  <c r="AE323" i="24"/>
  <c r="AE324" i="24"/>
  <c r="AE325" i="24"/>
  <c r="AE326" i="24"/>
  <c r="AE327" i="24"/>
  <c r="AE328" i="24"/>
  <c r="AE329" i="24"/>
  <c r="AE330" i="24"/>
  <c r="AE331" i="24"/>
  <c r="AE332" i="24"/>
  <c r="AE333" i="24"/>
  <c r="AE334" i="24"/>
  <c r="AE335" i="24"/>
  <c r="AE336" i="24"/>
  <c r="AE337" i="24"/>
  <c r="AE338" i="24"/>
  <c r="AE339" i="24"/>
  <c r="AE340" i="24"/>
  <c r="AE341" i="24"/>
  <c r="AE342" i="24"/>
  <c r="AE343" i="24"/>
  <c r="AE344" i="24"/>
  <c r="AE345" i="24"/>
  <c r="AE346" i="24"/>
  <c r="AE347" i="24"/>
  <c r="AE348" i="24"/>
  <c r="AE349" i="24"/>
  <c r="AE350" i="24"/>
  <c r="AE351" i="24"/>
  <c r="AE352" i="24"/>
  <c r="AE353" i="24"/>
  <c r="AE354" i="24"/>
  <c r="AE355" i="24"/>
  <c r="AE356" i="24"/>
  <c r="AE357" i="24"/>
  <c r="AE358" i="24"/>
  <c r="AE359" i="24"/>
  <c r="AE360" i="24"/>
  <c r="AE361" i="24"/>
  <c r="AE362" i="24"/>
  <c r="AE363" i="24"/>
  <c r="AE364" i="24"/>
  <c r="AE365" i="24"/>
  <c r="AE366" i="24"/>
  <c r="AE367" i="24"/>
  <c r="AE368" i="24"/>
  <c r="AE369" i="24"/>
  <c r="AE370" i="24"/>
  <c r="AE371" i="24"/>
  <c r="AE372" i="24"/>
  <c r="AE373" i="24"/>
  <c r="AE374" i="24"/>
  <c r="AE375" i="24"/>
  <c r="AE376" i="24"/>
  <c r="AE377" i="24"/>
  <c r="AE378" i="24"/>
  <c r="AE379" i="24"/>
  <c r="AE380" i="24"/>
  <c r="AE381" i="24"/>
  <c r="AE382" i="24"/>
  <c r="AE383" i="24"/>
  <c r="AE384" i="24"/>
  <c r="AE385" i="24"/>
  <c r="AE386" i="24"/>
  <c r="AE387" i="24"/>
  <c r="AE388" i="24"/>
  <c r="AE389" i="24"/>
  <c r="AE390" i="24"/>
  <c r="AE391" i="24"/>
  <c r="AE392" i="24"/>
  <c r="AE393" i="24"/>
  <c r="AE394" i="24"/>
  <c r="AE395" i="24"/>
  <c r="AE396" i="24"/>
  <c r="AE397" i="24"/>
  <c r="AE398" i="24"/>
  <c r="AE399" i="24"/>
  <c r="AE400" i="24"/>
  <c r="AE401" i="24"/>
  <c r="AE402" i="24"/>
  <c r="AE403" i="24"/>
  <c r="AE404" i="24"/>
  <c r="AE405" i="24"/>
  <c r="AE406" i="24"/>
  <c r="AE407" i="24"/>
  <c r="AE408" i="24"/>
  <c r="AE409" i="24"/>
  <c r="AE410" i="24"/>
  <c r="AE411" i="24"/>
  <c r="AE412" i="24"/>
  <c r="AE413" i="24"/>
  <c r="AE414" i="24"/>
  <c r="AE415" i="24"/>
  <c r="AE416" i="24"/>
  <c r="AE417" i="24"/>
  <c r="AE418" i="24"/>
  <c r="AE419" i="24"/>
  <c r="AE420" i="24"/>
  <c r="AE421" i="24"/>
  <c r="AE422" i="24"/>
  <c r="AE423" i="24"/>
  <c r="AE424" i="24"/>
  <c r="AE425" i="24"/>
  <c r="AE426" i="24"/>
  <c r="AE427" i="24"/>
  <c r="AE428" i="24"/>
  <c r="AE429" i="24"/>
  <c r="AE430" i="24"/>
  <c r="AE431" i="24"/>
  <c r="AE432" i="24"/>
  <c r="AE433" i="24"/>
  <c r="AE434" i="24"/>
  <c r="AE435" i="24"/>
  <c r="AE436" i="24"/>
  <c r="AE437" i="24"/>
  <c r="AE438" i="24"/>
  <c r="AE439" i="24"/>
  <c r="AE440" i="24"/>
  <c r="AE441" i="24"/>
  <c r="AE442" i="24"/>
  <c r="AE443" i="24"/>
  <c r="AE444" i="24"/>
  <c r="AE445" i="24"/>
  <c r="AE446" i="24"/>
  <c r="AE447" i="24"/>
  <c r="AE448" i="24"/>
  <c r="AE449" i="24"/>
  <c r="AE450" i="24"/>
  <c r="AE451" i="24"/>
  <c r="AE452" i="24"/>
  <c r="AE453" i="24"/>
  <c r="AE454" i="24"/>
  <c r="AE455" i="24"/>
  <c r="AE456" i="24"/>
  <c r="AE457" i="24"/>
  <c r="AE458" i="24"/>
  <c r="AE459" i="24"/>
  <c r="AE460" i="24"/>
  <c r="AE461" i="24"/>
  <c r="AE462" i="24"/>
  <c r="AE463" i="24"/>
  <c r="AE464" i="24"/>
  <c r="AE465" i="24"/>
  <c r="AE466" i="24"/>
  <c r="AE467" i="24"/>
  <c r="AE468" i="24"/>
  <c r="AE469" i="24"/>
  <c r="AE470" i="24"/>
  <c r="AE471" i="24"/>
  <c r="AE472" i="24"/>
  <c r="AE473" i="24"/>
  <c r="AE474" i="24"/>
  <c r="AE475" i="24"/>
  <c r="AE476" i="24"/>
  <c r="AE477" i="24"/>
  <c r="AE478" i="24"/>
  <c r="AE479" i="24"/>
  <c r="AE480" i="24"/>
  <c r="AE481" i="24"/>
  <c r="AE482" i="24"/>
  <c r="AE483" i="24"/>
  <c r="AE484" i="24"/>
  <c r="AE485" i="24"/>
  <c r="AE486" i="24"/>
  <c r="AE487" i="24"/>
  <c r="AE488" i="24"/>
  <c r="AE489" i="24"/>
  <c r="AE490" i="24"/>
  <c r="AE491" i="24"/>
  <c r="AE492" i="24"/>
  <c r="AE493" i="24"/>
  <c r="AE494" i="24"/>
  <c r="AE495" i="24"/>
  <c r="AE496" i="24"/>
  <c r="AE497" i="24"/>
  <c r="AE498" i="24"/>
  <c r="AE499" i="24"/>
  <c r="AE500" i="24"/>
  <c r="R35" i="26"/>
  <c r="AG35" i="26"/>
  <c r="R36" i="26"/>
  <c r="AG36" i="26"/>
  <c r="R37" i="26"/>
  <c r="AG37" i="26"/>
  <c r="R38" i="26"/>
  <c r="AG38" i="26"/>
  <c r="R39" i="26"/>
  <c r="AG39" i="26"/>
  <c r="R40" i="26"/>
  <c r="AG40" i="26"/>
  <c r="R41" i="26"/>
  <c r="AG41" i="26"/>
  <c r="R42" i="26"/>
  <c r="AG42" i="26"/>
  <c r="R43" i="26"/>
  <c r="AG43" i="26"/>
  <c r="R44" i="26"/>
  <c r="AG44" i="26"/>
  <c r="R45" i="26"/>
  <c r="AG45" i="26"/>
  <c r="R46" i="26"/>
  <c r="AG46" i="26"/>
  <c r="R47" i="26"/>
  <c r="AG47" i="26"/>
  <c r="R48" i="26"/>
  <c r="AG48" i="26"/>
  <c r="R49" i="26"/>
  <c r="AG49" i="26"/>
  <c r="R50" i="26"/>
  <c r="AG50" i="26"/>
  <c r="R51" i="26"/>
  <c r="AG51" i="26"/>
  <c r="R52" i="26"/>
  <c r="AG52" i="26"/>
  <c r="R53" i="26"/>
  <c r="AG53" i="26"/>
  <c r="R54" i="26"/>
  <c r="AG54" i="26"/>
  <c r="R55" i="26"/>
  <c r="AG55" i="26"/>
  <c r="R56" i="26"/>
  <c r="AG56" i="26"/>
  <c r="R57" i="26"/>
  <c r="AG57" i="26"/>
  <c r="R58" i="26"/>
  <c r="AG58" i="26"/>
  <c r="R59" i="26"/>
  <c r="AG59" i="26"/>
  <c r="R60" i="26"/>
  <c r="AG60" i="26"/>
  <c r="R61" i="26"/>
  <c r="AG61" i="26"/>
  <c r="R62" i="26"/>
  <c r="AG62" i="26"/>
  <c r="R63" i="26"/>
  <c r="AG63" i="26"/>
  <c r="R64" i="26"/>
  <c r="AG64" i="26"/>
  <c r="R65" i="26"/>
  <c r="AG65" i="26"/>
  <c r="R66" i="26"/>
  <c r="AG66" i="26"/>
  <c r="R67" i="26"/>
  <c r="AG67" i="26"/>
  <c r="R68" i="26"/>
  <c r="AG68" i="26"/>
  <c r="R69" i="26"/>
  <c r="AG69" i="26"/>
  <c r="R70" i="26"/>
  <c r="AG70" i="26"/>
  <c r="R71" i="26"/>
  <c r="AG71" i="26"/>
  <c r="R72" i="26"/>
  <c r="AG72" i="26"/>
  <c r="R73" i="26"/>
  <c r="AG73" i="26"/>
  <c r="R74" i="26"/>
  <c r="AG74" i="26"/>
  <c r="R75" i="26"/>
  <c r="AG75" i="26"/>
  <c r="R76" i="26"/>
  <c r="AG76" i="26"/>
  <c r="R77" i="26"/>
  <c r="AG77" i="26"/>
  <c r="R78" i="26"/>
  <c r="AG78" i="26"/>
  <c r="R79" i="26"/>
  <c r="AG79" i="26"/>
  <c r="R80" i="26"/>
  <c r="AG80" i="26"/>
  <c r="R81" i="26"/>
  <c r="AG81" i="26"/>
  <c r="R82" i="26"/>
  <c r="AG82" i="26"/>
  <c r="R83" i="26"/>
  <c r="AG83" i="26"/>
  <c r="R84" i="26"/>
  <c r="AG84" i="26"/>
  <c r="R85" i="26"/>
  <c r="AG85" i="26"/>
  <c r="R86" i="26"/>
  <c r="AG86" i="26"/>
  <c r="R87" i="26"/>
  <c r="AG87" i="26"/>
  <c r="R88" i="26"/>
  <c r="AG88" i="26"/>
  <c r="R89" i="26"/>
  <c r="AG89" i="26"/>
  <c r="R90" i="26"/>
  <c r="AG90" i="26"/>
  <c r="R91" i="26"/>
  <c r="AG91" i="26"/>
  <c r="R92" i="26"/>
  <c r="AG92" i="26"/>
  <c r="R93" i="26"/>
  <c r="AG93" i="26"/>
  <c r="R94" i="26"/>
  <c r="AG94" i="26"/>
  <c r="R95" i="26"/>
  <c r="AG95" i="26"/>
  <c r="R96" i="26"/>
  <c r="AG96" i="26"/>
  <c r="R97" i="26"/>
  <c r="AG97" i="26"/>
  <c r="R98" i="26"/>
  <c r="AG98" i="26"/>
  <c r="R99" i="26"/>
  <c r="AG99" i="26"/>
  <c r="R100" i="26"/>
  <c r="AG100" i="26"/>
  <c r="R101" i="26"/>
  <c r="AG101" i="26"/>
  <c r="R102" i="26"/>
  <c r="AG102" i="26"/>
  <c r="R103" i="26"/>
  <c r="AG103" i="26"/>
  <c r="R104" i="26"/>
  <c r="AG104" i="26"/>
  <c r="R105" i="26"/>
  <c r="AG105" i="26"/>
  <c r="R106" i="26"/>
  <c r="AG106" i="26"/>
  <c r="R107" i="26"/>
  <c r="AG107" i="26"/>
  <c r="R108" i="26"/>
  <c r="AG108" i="26"/>
  <c r="R109" i="26"/>
  <c r="AG109" i="26"/>
  <c r="R110" i="26"/>
  <c r="AG110" i="26"/>
  <c r="R111" i="26"/>
  <c r="AG111" i="26"/>
  <c r="R112" i="26"/>
  <c r="AG112" i="26"/>
  <c r="R113" i="26"/>
  <c r="AG113" i="26"/>
  <c r="R114" i="26"/>
  <c r="AG114" i="26"/>
  <c r="R115" i="26"/>
  <c r="AG115" i="26"/>
  <c r="R116" i="26"/>
  <c r="AG116" i="26"/>
  <c r="R117" i="26"/>
  <c r="AG117" i="26"/>
  <c r="R118" i="26"/>
  <c r="AG118" i="26"/>
  <c r="R119" i="26"/>
  <c r="AG119" i="26"/>
  <c r="R120" i="26"/>
  <c r="AG120" i="26"/>
  <c r="R121" i="26"/>
  <c r="AG121" i="26"/>
  <c r="R122" i="26"/>
  <c r="AG122" i="26"/>
  <c r="R123" i="26"/>
  <c r="AG123" i="26"/>
  <c r="R124" i="26"/>
  <c r="AG124" i="26"/>
  <c r="R125" i="26"/>
  <c r="AG125" i="26"/>
  <c r="R126" i="26"/>
  <c r="AG126" i="26"/>
  <c r="R127" i="26"/>
  <c r="AG127" i="26"/>
  <c r="R128" i="26"/>
  <c r="AG128" i="26"/>
  <c r="R129" i="26"/>
  <c r="AG129" i="26"/>
  <c r="R130" i="26"/>
  <c r="AG130" i="26"/>
  <c r="R131" i="26"/>
  <c r="AG131" i="26"/>
  <c r="R132" i="26"/>
  <c r="AG132" i="26"/>
  <c r="R133" i="26"/>
  <c r="AG133" i="26"/>
  <c r="R134" i="26"/>
  <c r="AG134" i="26"/>
  <c r="R135" i="26"/>
  <c r="AG135" i="26"/>
  <c r="R136" i="26"/>
  <c r="AG136" i="26"/>
  <c r="R137" i="26"/>
  <c r="AG137" i="26"/>
  <c r="R138" i="26"/>
  <c r="AG138" i="26"/>
  <c r="R139" i="26"/>
  <c r="AG139" i="26"/>
  <c r="R140" i="26"/>
  <c r="AG140" i="26"/>
  <c r="R141" i="26"/>
  <c r="AG141" i="26"/>
  <c r="R142" i="26"/>
  <c r="AG142" i="26"/>
  <c r="R143" i="26"/>
  <c r="AG143" i="26"/>
  <c r="R144" i="26"/>
  <c r="AG144" i="26"/>
  <c r="R145" i="26"/>
  <c r="AG145" i="26"/>
  <c r="R146" i="26"/>
  <c r="AG146" i="26"/>
  <c r="R147" i="26"/>
  <c r="AG147" i="26"/>
  <c r="R148" i="26"/>
  <c r="AG148" i="26"/>
  <c r="R149" i="26"/>
  <c r="AG149" i="26"/>
  <c r="R150" i="26"/>
  <c r="AG150" i="26"/>
  <c r="R151" i="26"/>
  <c r="AG151" i="26"/>
  <c r="R152" i="26"/>
  <c r="AG152" i="26"/>
  <c r="R153" i="26"/>
  <c r="AG153" i="26"/>
  <c r="R154" i="26"/>
  <c r="AG154" i="26"/>
  <c r="R155" i="26"/>
  <c r="AG155" i="26"/>
  <c r="R156" i="26"/>
  <c r="AG156" i="26"/>
  <c r="R157" i="26"/>
  <c r="AG157" i="26"/>
  <c r="R158" i="26"/>
  <c r="AG158" i="26"/>
  <c r="R159" i="26"/>
  <c r="AG159" i="26"/>
  <c r="R160" i="26"/>
  <c r="AG160" i="26"/>
  <c r="R161" i="26"/>
  <c r="AG161" i="26"/>
  <c r="R162" i="26"/>
  <c r="AG162" i="26"/>
  <c r="R163" i="26"/>
  <c r="AG163" i="26"/>
  <c r="R164" i="26"/>
  <c r="AG164" i="26"/>
  <c r="R165" i="26"/>
  <c r="AG165" i="26"/>
  <c r="R166" i="26"/>
  <c r="AG166" i="26"/>
  <c r="R167" i="26"/>
  <c r="AG167" i="26"/>
  <c r="R168" i="26"/>
  <c r="AG168" i="26"/>
  <c r="R169" i="26"/>
  <c r="AG169" i="26"/>
  <c r="R170" i="26"/>
  <c r="AG170" i="26"/>
  <c r="R171" i="26"/>
  <c r="AG171" i="26"/>
  <c r="R172" i="26"/>
  <c r="AG172" i="26"/>
  <c r="R173" i="26"/>
  <c r="AG173" i="26"/>
  <c r="R174" i="26"/>
  <c r="AG174" i="26"/>
  <c r="R175" i="26"/>
  <c r="AG175" i="26"/>
  <c r="R176" i="26"/>
  <c r="AG176" i="26"/>
  <c r="R177" i="26"/>
  <c r="AG177" i="26"/>
  <c r="R178" i="26"/>
  <c r="AG178" i="26"/>
  <c r="R179" i="26"/>
  <c r="AG179" i="26"/>
  <c r="R180" i="26"/>
  <c r="AG180" i="26"/>
  <c r="R181" i="26"/>
  <c r="AG181" i="26"/>
  <c r="R182" i="26"/>
  <c r="AG182" i="26"/>
  <c r="R183" i="26"/>
  <c r="AG183" i="26"/>
  <c r="R184" i="26"/>
  <c r="AG184" i="26"/>
  <c r="R185" i="26"/>
  <c r="AG185" i="26"/>
  <c r="R186" i="26"/>
  <c r="AG186" i="26"/>
  <c r="R187" i="26"/>
  <c r="AG187" i="26"/>
  <c r="R188" i="26"/>
  <c r="AG188" i="26"/>
  <c r="R189" i="26"/>
  <c r="AG189" i="26"/>
  <c r="R190" i="26"/>
  <c r="AG190" i="26"/>
  <c r="R191" i="26"/>
  <c r="AG191" i="26"/>
  <c r="R192" i="26"/>
  <c r="AG192" i="26"/>
  <c r="R193" i="26"/>
  <c r="AG193" i="26"/>
  <c r="R194" i="26"/>
  <c r="AG194" i="26"/>
  <c r="R195" i="26"/>
  <c r="AG195" i="26"/>
  <c r="R196" i="26"/>
  <c r="AG196" i="26"/>
  <c r="R197" i="26"/>
  <c r="AG197" i="26"/>
  <c r="R198" i="26"/>
  <c r="AG198" i="26"/>
  <c r="R199" i="26"/>
  <c r="AG199" i="26"/>
  <c r="R200" i="26"/>
  <c r="AG200" i="26"/>
  <c r="R201" i="26"/>
  <c r="AG201" i="26"/>
  <c r="R202" i="26"/>
  <c r="AG202" i="26"/>
  <c r="R203" i="26"/>
  <c r="AG203" i="26"/>
  <c r="R204" i="26"/>
  <c r="AG204" i="26"/>
  <c r="R205" i="26"/>
  <c r="AG205" i="26"/>
  <c r="R206" i="26"/>
  <c r="AG206" i="26"/>
  <c r="R207" i="26"/>
  <c r="AG207" i="26"/>
  <c r="R208" i="26"/>
  <c r="AG208" i="26"/>
  <c r="R209" i="26"/>
  <c r="AG209" i="26"/>
  <c r="R210" i="26"/>
  <c r="AG210" i="26"/>
  <c r="R211" i="26"/>
  <c r="AG211" i="26"/>
  <c r="R212" i="26"/>
  <c r="AG212" i="26"/>
  <c r="R213" i="26"/>
  <c r="AG213" i="26"/>
  <c r="R214" i="26"/>
  <c r="AG214" i="26"/>
  <c r="R215" i="26"/>
  <c r="AG215" i="26"/>
  <c r="R216" i="26"/>
  <c r="AG216" i="26"/>
  <c r="R217" i="26"/>
  <c r="AG217" i="26"/>
  <c r="R218" i="26"/>
  <c r="AG218" i="26"/>
  <c r="R219" i="26"/>
  <c r="AG219" i="26"/>
  <c r="R220" i="26"/>
  <c r="AG220" i="26"/>
  <c r="R221" i="26"/>
  <c r="AG221" i="26"/>
  <c r="R222" i="26"/>
  <c r="AG222" i="26"/>
  <c r="R223" i="26"/>
  <c r="AG223" i="26"/>
  <c r="R224" i="26"/>
  <c r="AG224" i="26"/>
  <c r="R225" i="26"/>
  <c r="AG225" i="26"/>
  <c r="R226" i="26"/>
  <c r="AG226" i="26"/>
  <c r="R227" i="26"/>
  <c r="AG227" i="26"/>
  <c r="R228" i="26"/>
  <c r="AG228" i="26"/>
  <c r="R229" i="26"/>
  <c r="AG229" i="26"/>
  <c r="R230" i="26"/>
  <c r="AG230" i="26"/>
  <c r="R231" i="26"/>
  <c r="AG231" i="26"/>
  <c r="R232" i="26"/>
  <c r="AG232" i="26"/>
  <c r="R233" i="26"/>
  <c r="AG233" i="26"/>
  <c r="R234" i="26"/>
  <c r="AG234" i="26"/>
  <c r="R235" i="26"/>
  <c r="AG235" i="26"/>
  <c r="R236" i="26"/>
  <c r="AG236" i="26"/>
  <c r="R237" i="26"/>
  <c r="AG237" i="26"/>
  <c r="R238" i="26"/>
  <c r="AG238" i="26"/>
  <c r="R239" i="26"/>
  <c r="AG239" i="26"/>
  <c r="R240" i="26"/>
  <c r="AG240" i="26"/>
  <c r="R241" i="26"/>
  <c r="AG241" i="26"/>
  <c r="R242" i="26"/>
  <c r="AG242" i="26"/>
  <c r="R243" i="26"/>
  <c r="AG243" i="26"/>
  <c r="R244" i="26"/>
  <c r="AG244" i="26"/>
  <c r="R245" i="26"/>
  <c r="AG245" i="26"/>
  <c r="R246" i="26"/>
  <c r="AG246" i="26"/>
  <c r="R247" i="26"/>
  <c r="AG247" i="26"/>
  <c r="R248" i="26"/>
  <c r="AG248" i="26"/>
  <c r="R249" i="26"/>
  <c r="AG249" i="26"/>
  <c r="R250" i="26"/>
  <c r="AG250" i="26"/>
  <c r="R251" i="26"/>
  <c r="AG251" i="26"/>
  <c r="R252" i="26"/>
  <c r="AG252" i="26"/>
  <c r="R253" i="26"/>
  <c r="AG253" i="26"/>
  <c r="R254" i="26"/>
  <c r="AG254" i="26"/>
  <c r="R255" i="26"/>
  <c r="AG255" i="26"/>
  <c r="R256" i="26"/>
  <c r="AG256" i="26"/>
  <c r="R257" i="26"/>
  <c r="AG257" i="26"/>
  <c r="R258" i="26"/>
  <c r="AG258" i="26"/>
  <c r="R259" i="26"/>
  <c r="AG259" i="26"/>
  <c r="R260" i="26"/>
  <c r="AG260" i="26"/>
  <c r="R261" i="26"/>
  <c r="AG261" i="26"/>
  <c r="R262" i="26"/>
  <c r="AG262" i="26"/>
  <c r="R263" i="26"/>
  <c r="AG263" i="26"/>
  <c r="R264" i="26"/>
  <c r="AG264" i="26"/>
  <c r="R265" i="26"/>
  <c r="AG265" i="26"/>
  <c r="R266" i="26"/>
  <c r="AG266" i="26"/>
  <c r="R267" i="26"/>
  <c r="AG267" i="26"/>
  <c r="R268" i="26"/>
  <c r="AG268" i="26"/>
  <c r="R269" i="26"/>
  <c r="AG269" i="26"/>
  <c r="R270" i="26"/>
  <c r="AG270" i="26"/>
  <c r="R271" i="26"/>
  <c r="AG271" i="26"/>
  <c r="R272" i="26"/>
  <c r="AG272" i="26"/>
  <c r="R273" i="26"/>
  <c r="AG273" i="26"/>
  <c r="R274" i="26"/>
  <c r="AG274" i="26"/>
  <c r="R275" i="26"/>
  <c r="AG275" i="26"/>
  <c r="R276" i="26"/>
  <c r="AG276" i="26"/>
  <c r="R277" i="26"/>
  <c r="AG277" i="26"/>
  <c r="R278" i="26"/>
  <c r="AG278" i="26"/>
  <c r="R279" i="26"/>
  <c r="AG279" i="26"/>
  <c r="R280" i="26"/>
  <c r="AG280" i="26"/>
  <c r="R281" i="26"/>
  <c r="AG281" i="26"/>
  <c r="R282" i="26"/>
  <c r="AG282" i="26"/>
  <c r="R283" i="26"/>
  <c r="AG283" i="26"/>
  <c r="R284" i="26"/>
  <c r="AG284" i="26"/>
  <c r="R285" i="26"/>
  <c r="AG285" i="26"/>
  <c r="R286" i="26"/>
  <c r="AG286" i="26"/>
  <c r="R287" i="26"/>
  <c r="AG287" i="26"/>
  <c r="R288" i="26"/>
  <c r="AG288" i="26"/>
  <c r="R289" i="26"/>
  <c r="AG289" i="26"/>
  <c r="R290" i="26"/>
  <c r="AG290" i="26"/>
  <c r="R291" i="26"/>
  <c r="AG291" i="26"/>
  <c r="R292" i="26"/>
  <c r="AG292" i="26"/>
  <c r="R293" i="26"/>
  <c r="AG293" i="26"/>
  <c r="R294" i="26"/>
  <c r="AG294" i="26"/>
  <c r="R295" i="26"/>
  <c r="AG295" i="26"/>
  <c r="R296" i="26"/>
  <c r="AG296" i="26"/>
  <c r="R297" i="26"/>
  <c r="AG297" i="26"/>
  <c r="R298" i="26"/>
  <c r="AG298" i="26"/>
  <c r="R299" i="26"/>
  <c r="AG299" i="26"/>
  <c r="R300" i="26"/>
  <c r="AG300" i="26"/>
  <c r="R301" i="26"/>
  <c r="AG301" i="26"/>
  <c r="R302" i="26"/>
  <c r="AG302" i="26"/>
  <c r="R303" i="26"/>
  <c r="AG303" i="26"/>
  <c r="R304" i="26"/>
  <c r="AG304" i="26"/>
  <c r="R305" i="26"/>
  <c r="AG305" i="26"/>
  <c r="R306" i="26"/>
  <c r="AG306" i="26"/>
  <c r="R307" i="26"/>
  <c r="AG307" i="26"/>
  <c r="R308" i="26"/>
  <c r="AG308" i="26"/>
  <c r="R309" i="26"/>
  <c r="AG309" i="26"/>
  <c r="R310" i="26"/>
  <c r="AG310" i="26"/>
  <c r="R311" i="26"/>
  <c r="AG311" i="26"/>
  <c r="R312" i="26"/>
  <c r="AG312" i="26"/>
  <c r="R313" i="26"/>
  <c r="AG313" i="26"/>
  <c r="R314" i="26"/>
  <c r="AG314" i="26"/>
  <c r="R315" i="26"/>
  <c r="AG315" i="26"/>
  <c r="R316" i="26"/>
  <c r="AG316" i="26"/>
  <c r="R317" i="26"/>
  <c r="AG317" i="26"/>
  <c r="R318" i="26"/>
  <c r="AG318" i="26"/>
  <c r="R319" i="26"/>
  <c r="AG319" i="26"/>
  <c r="R320" i="26"/>
  <c r="AG320" i="26"/>
  <c r="R321" i="26"/>
  <c r="AG321" i="26"/>
  <c r="R322" i="26"/>
  <c r="AG322" i="26"/>
  <c r="R323" i="26"/>
  <c r="AG323" i="26"/>
  <c r="R324" i="26"/>
  <c r="AG324" i="26"/>
  <c r="R325" i="26"/>
  <c r="AG325" i="26"/>
  <c r="R326" i="26"/>
  <c r="AG326" i="26"/>
  <c r="R327" i="26"/>
  <c r="AG327" i="26"/>
  <c r="R328" i="26"/>
  <c r="AG328" i="26"/>
  <c r="R329" i="26"/>
  <c r="AG329" i="26"/>
  <c r="R330" i="26"/>
  <c r="AG330" i="26"/>
  <c r="R331" i="26"/>
  <c r="AG331" i="26"/>
  <c r="R332" i="26"/>
  <c r="AG332" i="26"/>
  <c r="R333" i="26"/>
  <c r="AG333" i="26"/>
  <c r="R334" i="26"/>
  <c r="AG334" i="26"/>
  <c r="R335" i="26"/>
  <c r="AG335" i="26"/>
  <c r="R336" i="26"/>
  <c r="AG336" i="26"/>
  <c r="R337" i="26"/>
  <c r="AG337" i="26"/>
  <c r="R338" i="26"/>
  <c r="AG338" i="26"/>
  <c r="R339" i="26"/>
  <c r="AG339" i="26"/>
  <c r="R340" i="26"/>
  <c r="AG340" i="26"/>
  <c r="R341" i="26"/>
  <c r="AG341" i="26"/>
  <c r="R342" i="26"/>
  <c r="AG342" i="26"/>
  <c r="R343" i="26"/>
  <c r="AG343" i="26"/>
  <c r="R344" i="26"/>
  <c r="AG344" i="26"/>
  <c r="R345" i="26"/>
  <c r="AG345" i="26"/>
  <c r="R346" i="26"/>
  <c r="AG346" i="26"/>
  <c r="R347" i="26"/>
  <c r="AG347" i="26"/>
  <c r="R348" i="26"/>
  <c r="AG348" i="26"/>
  <c r="R349" i="26"/>
  <c r="AG349" i="26"/>
  <c r="R350" i="26"/>
  <c r="AG350" i="26"/>
  <c r="R351" i="26"/>
  <c r="AG351" i="26"/>
  <c r="R352" i="26"/>
  <c r="AG352" i="26"/>
  <c r="R353" i="26"/>
  <c r="AG353" i="26"/>
  <c r="R354" i="26"/>
  <c r="AG354" i="26"/>
  <c r="R355" i="26"/>
  <c r="AG355" i="26"/>
  <c r="R356" i="26"/>
  <c r="AG356" i="26"/>
  <c r="R357" i="26"/>
  <c r="AG357" i="26"/>
  <c r="R358" i="26"/>
  <c r="AG358" i="26"/>
  <c r="R359" i="26"/>
  <c r="AG359" i="26"/>
  <c r="R360" i="26"/>
  <c r="AG360" i="26"/>
  <c r="R361" i="26"/>
  <c r="AG361" i="26"/>
  <c r="R362" i="26"/>
  <c r="AG362" i="26"/>
  <c r="R363" i="26"/>
  <c r="AG363" i="26"/>
  <c r="R364" i="26"/>
  <c r="AG364" i="26"/>
  <c r="R365" i="26"/>
  <c r="AG365" i="26"/>
  <c r="R366" i="26"/>
  <c r="AG366" i="26"/>
  <c r="R367" i="26"/>
  <c r="AG367" i="26"/>
  <c r="R368" i="26"/>
  <c r="AG368" i="26"/>
  <c r="R369" i="26"/>
  <c r="AG369" i="26"/>
  <c r="R370" i="26"/>
  <c r="AG370" i="26"/>
  <c r="R371" i="26"/>
  <c r="AG371" i="26"/>
  <c r="R372" i="26"/>
  <c r="AG372" i="26"/>
  <c r="R373" i="26"/>
  <c r="AG373" i="26"/>
  <c r="R374" i="26"/>
  <c r="AG374" i="26"/>
  <c r="R375" i="26"/>
  <c r="AG375" i="26"/>
  <c r="R376" i="26"/>
  <c r="AG376" i="26"/>
  <c r="R377" i="26"/>
  <c r="AG377" i="26"/>
  <c r="R378" i="26"/>
  <c r="AG378" i="26"/>
  <c r="R379" i="26"/>
  <c r="AG379" i="26"/>
  <c r="R380" i="26"/>
  <c r="AG380" i="26"/>
  <c r="R381" i="26"/>
  <c r="AG381" i="26"/>
  <c r="R382" i="26"/>
  <c r="AG382" i="26"/>
  <c r="R383" i="26"/>
  <c r="AG383" i="26"/>
  <c r="R384" i="26"/>
  <c r="AG384" i="26"/>
  <c r="R385" i="26"/>
  <c r="AG385" i="26"/>
  <c r="R386" i="26"/>
  <c r="AG386" i="26"/>
  <c r="R387" i="26"/>
  <c r="AG387" i="26"/>
  <c r="R388" i="26"/>
  <c r="AG388" i="26"/>
  <c r="R389" i="26"/>
  <c r="AG389" i="26"/>
  <c r="R390" i="26"/>
  <c r="AG390" i="26"/>
  <c r="R391" i="26"/>
  <c r="AG391" i="26"/>
  <c r="R392" i="26"/>
  <c r="AG392" i="26"/>
  <c r="R393" i="26"/>
  <c r="AG393" i="26"/>
  <c r="R394" i="26"/>
  <c r="AG394" i="26"/>
  <c r="R395" i="26"/>
  <c r="AG395" i="26"/>
  <c r="R396" i="26"/>
  <c r="AG396" i="26"/>
  <c r="R397" i="26"/>
  <c r="AG397" i="26"/>
  <c r="R398" i="26"/>
  <c r="AG398" i="26"/>
  <c r="R399" i="26"/>
  <c r="AG399" i="26"/>
  <c r="R400" i="26"/>
  <c r="AG400" i="26"/>
  <c r="R401" i="26"/>
  <c r="AG401" i="26"/>
  <c r="R402" i="26"/>
  <c r="AG402" i="26"/>
  <c r="R403" i="26"/>
  <c r="AG403" i="26"/>
  <c r="R404" i="26"/>
  <c r="AG404" i="26"/>
  <c r="R405" i="26"/>
  <c r="AG405" i="26"/>
  <c r="R406" i="26"/>
  <c r="AG406" i="26"/>
  <c r="R407" i="26"/>
  <c r="AG407" i="26"/>
  <c r="R408" i="26"/>
  <c r="AG408" i="26"/>
  <c r="R409" i="26"/>
  <c r="AG409" i="26"/>
  <c r="R410" i="26"/>
  <c r="AG410" i="26"/>
  <c r="R411" i="26"/>
  <c r="AG411" i="26"/>
  <c r="R412" i="26"/>
  <c r="AG412" i="26"/>
  <c r="R413" i="26"/>
  <c r="AG413" i="26"/>
  <c r="R414" i="26"/>
  <c r="AG414" i="26"/>
  <c r="R415" i="26"/>
  <c r="AG415" i="26"/>
  <c r="R416" i="26"/>
  <c r="AG416" i="26"/>
  <c r="R417" i="26"/>
  <c r="AG417" i="26"/>
  <c r="R418" i="26"/>
  <c r="AG418" i="26"/>
  <c r="R419" i="26"/>
  <c r="AG419" i="26"/>
  <c r="R420" i="26"/>
  <c r="AG420" i="26"/>
  <c r="R421" i="26"/>
  <c r="AG421" i="26"/>
  <c r="R422" i="26"/>
  <c r="AG422" i="26"/>
  <c r="R423" i="26"/>
  <c r="AG423" i="26"/>
  <c r="R424" i="26"/>
  <c r="AG424" i="26"/>
  <c r="R425" i="26"/>
  <c r="AG425" i="26"/>
  <c r="R426" i="26"/>
  <c r="AG426" i="26"/>
  <c r="R427" i="26"/>
  <c r="AG427" i="26"/>
  <c r="R428" i="26"/>
  <c r="AG428" i="26"/>
  <c r="R429" i="26"/>
  <c r="AG429" i="26"/>
  <c r="R430" i="26"/>
  <c r="AG430" i="26"/>
  <c r="R431" i="26"/>
  <c r="AG431" i="26"/>
  <c r="R432" i="26"/>
  <c r="AG432" i="26"/>
  <c r="R433" i="26"/>
  <c r="AG433" i="26"/>
  <c r="R434" i="26"/>
  <c r="AG434" i="26"/>
  <c r="R435" i="26"/>
  <c r="AG435" i="26"/>
  <c r="R436" i="26"/>
  <c r="AG436" i="26"/>
  <c r="R437" i="26"/>
  <c r="AG437" i="26"/>
  <c r="R438" i="26"/>
  <c r="AG438" i="26"/>
  <c r="R439" i="26"/>
  <c r="AG439" i="26"/>
  <c r="R440" i="26"/>
  <c r="AG440" i="26"/>
  <c r="R441" i="26"/>
  <c r="AG441" i="26"/>
  <c r="R442" i="26"/>
  <c r="AG442" i="26"/>
  <c r="R443" i="26"/>
  <c r="AG443" i="26"/>
  <c r="R444" i="26"/>
  <c r="AG444" i="26"/>
  <c r="R445" i="26"/>
  <c r="AG445" i="26"/>
  <c r="R446" i="26"/>
  <c r="AG446" i="26"/>
  <c r="R447" i="26"/>
  <c r="AG447" i="26"/>
  <c r="R448" i="26"/>
  <c r="AG448" i="26"/>
  <c r="R449" i="26"/>
  <c r="AG449" i="26"/>
  <c r="R450" i="26"/>
  <c r="AG450" i="26"/>
  <c r="R451" i="26"/>
  <c r="AG451" i="26"/>
  <c r="R452" i="26"/>
  <c r="AG452" i="26"/>
  <c r="R453" i="26"/>
  <c r="AG453" i="26"/>
  <c r="R454" i="26"/>
  <c r="AG454" i="26"/>
  <c r="R455" i="26"/>
  <c r="AG455" i="26"/>
  <c r="R456" i="26"/>
  <c r="AG456" i="26"/>
  <c r="R457" i="26"/>
  <c r="AG457" i="26"/>
  <c r="R458" i="26"/>
  <c r="AG458" i="26"/>
  <c r="R459" i="26"/>
  <c r="AG459" i="26"/>
  <c r="R460" i="26"/>
  <c r="AG460" i="26"/>
  <c r="R461" i="26"/>
  <c r="AG461" i="26"/>
  <c r="R462" i="26"/>
  <c r="AG462" i="26"/>
  <c r="R463" i="26"/>
  <c r="AG463" i="26"/>
  <c r="R464" i="26"/>
  <c r="AG464" i="26"/>
  <c r="R465" i="26"/>
  <c r="AG465" i="26"/>
  <c r="R466" i="26"/>
  <c r="AG466" i="26"/>
  <c r="R467" i="26"/>
  <c r="AG467" i="26"/>
  <c r="R468" i="26"/>
  <c r="AG468" i="26"/>
  <c r="R469" i="26"/>
  <c r="AG469" i="26"/>
  <c r="R470" i="26"/>
  <c r="AG470" i="26"/>
  <c r="R471" i="26"/>
  <c r="AG471" i="26"/>
  <c r="R472" i="26"/>
  <c r="AG472" i="26"/>
  <c r="R473" i="26"/>
  <c r="AG473" i="26"/>
  <c r="R474" i="26"/>
  <c r="AG474" i="26"/>
  <c r="R475" i="26"/>
  <c r="AG475" i="26"/>
  <c r="R476" i="26"/>
  <c r="AG476" i="26"/>
  <c r="R477" i="26"/>
  <c r="AG477" i="26"/>
  <c r="R478" i="26"/>
  <c r="AG478" i="26"/>
  <c r="R479" i="26"/>
  <c r="AG479" i="26"/>
  <c r="R480" i="26"/>
  <c r="AG480" i="26"/>
  <c r="R481" i="26"/>
  <c r="AG481" i="26"/>
  <c r="R482" i="26"/>
  <c r="AG482" i="26"/>
  <c r="R483" i="26"/>
  <c r="AG483" i="26"/>
  <c r="R484" i="26"/>
  <c r="AG484" i="26"/>
  <c r="R485" i="26"/>
  <c r="AG485" i="26"/>
  <c r="R486" i="26"/>
  <c r="AG486" i="26"/>
  <c r="R487" i="26"/>
  <c r="AG487" i="26"/>
  <c r="R488" i="26"/>
  <c r="AG488" i="26"/>
  <c r="R489" i="26"/>
  <c r="AG489" i="26"/>
  <c r="R490" i="26"/>
  <c r="AG490" i="26"/>
  <c r="R491" i="26"/>
  <c r="AG491" i="26"/>
  <c r="R492" i="26"/>
  <c r="AG492" i="26"/>
  <c r="R493" i="26"/>
  <c r="AG493" i="26"/>
  <c r="R494" i="26"/>
  <c r="AG494" i="26"/>
  <c r="R495" i="26"/>
  <c r="AG495" i="26"/>
  <c r="R496" i="26"/>
  <c r="AG496" i="26"/>
  <c r="R497" i="26"/>
  <c r="AG497" i="26"/>
  <c r="R498" i="26"/>
  <c r="AG498" i="26"/>
  <c r="R499" i="26"/>
  <c r="AG499" i="26"/>
  <c r="R500" i="26"/>
  <c r="AG500" i="26"/>
  <c r="O178" i="24"/>
  <c r="AD178" i="24"/>
  <c r="O179" i="24"/>
  <c r="AD179" i="24"/>
  <c r="O180" i="24"/>
  <c r="AD180" i="24"/>
  <c r="O181" i="24"/>
  <c r="AD181" i="24"/>
  <c r="O182" i="24"/>
  <c r="AD182" i="24"/>
  <c r="O183" i="24"/>
  <c r="AD183" i="24"/>
  <c r="O184" i="24"/>
  <c r="AD184" i="24"/>
  <c r="O185" i="24"/>
  <c r="AD185" i="24"/>
  <c r="O186" i="24"/>
  <c r="AD186" i="24"/>
  <c r="O187" i="24"/>
  <c r="AD187" i="24"/>
  <c r="O188" i="24"/>
  <c r="AD188" i="24"/>
  <c r="O189" i="24"/>
  <c r="AD189" i="24"/>
  <c r="O190" i="24"/>
  <c r="AD190" i="24"/>
  <c r="O191" i="24"/>
  <c r="AD191" i="24"/>
  <c r="O192" i="24"/>
  <c r="AD192" i="24"/>
  <c r="O193" i="24"/>
  <c r="AD193" i="24"/>
  <c r="O194" i="24"/>
  <c r="AD194" i="24"/>
  <c r="O195" i="24"/>
  <c r="AD195" i="24"/>
  <c r="O196" i="24"/>
  <c r="AD196" i="24"/>
  <c r="O197" i="24"/>
  <c r="AD197" i="24"/>
  <c r="O198" i="24"/>
  <c r="AD198" i="24"/>
  <c r="O199" i="24"/>
  <c r="AD199" i="24"/>
  <c r="O200" i="24"/>
  <c r="AD200" i="24"/>
  <c r="O201" i="24"/>
  <c r="AD201" i="24"/>
  <c r="O202" i="24"/>
  <c r="AD202" i="24"/>
  <c r="O203" i="24"/>
  <c r="AD203" i="24"/>
  <c r="O204" i="24"/>
  <c r="AD204" i="24"/>
  <c r="O205" i="24"/>
  <c r="AD205" i="24"/>
  <c r="O206" i="24"/>
  <c r="AD206" i="24"/>
  <c r="O207" i="24"/>
  <c r="AD207" i="24"/>
  <c r="O208" i="24"/>
  <c r="AD208" i="24"/>
  <c r="O209" i="24"/>
  <c r="AD209" i="24"/>
  <c r="O210" i="24"/>
  <c r="AD210" i="24"/>
  <c r="O211" i="24"/>
  <c r="AD211" i="24"/>
  <c r="O212" i="24"/>
  <c r="AD212" i="24"/>
  <c r="O213" i="24"/>
  <c r="AD213" i="24"/>
  <c r="O214" i="24"/>
  <c r="AD214" i="24"/>
  <c r="O215" i="24"/>
  <c r="AD215" i="24"/>
  <c r="O216" i="24"/>
  <c r="AD216" i="24"/>
  <c r="O217" i="24"/>
  <c r="AD217" i="24"/>
  <c r="O218" i="24"/>
  <c r="AD218" i="24"/>
  <c r="O219" i="24"/>
  <c r="AD219" i="24"/>
  <c r="O220" i="24"/>
  <c r="AD220" i="24"/>
  <c r="O221" i="24"/>
  <c r="AD221" i="24"/>
  <c r="O222" i="24"/>
  <c r="AD222" i="24"/>
  <c r="O223" i="24"/>
  <c r="AD223" i="24"/>
  <c r="O224" i="24"/>
  <c r="AD224" i="24"/>
  <c r="O225" i="24"/>
  <c r="AD225" i="24"/>
  <c r="O226" i="24"/>
  <c r="AD226" i="24"/>
  <c r="O227" i="24"/>
  <c r="AD227" i="24"/>
  <c r="O228" i="24"/>
  <c r="AD228" i="24"/>
  <c r="O229" i="24"/>
  <c r="AD229" i="24"/>
  <c r="O230" i="24"/>
  <c r="AD230" i="24"/>
  <c r="O231" i="24"/>
  <c r="AD231" i="24"/>
  <c r="O232" i="24"/>
  <c r="AD232" i="24"/>
  <c r="O233" i="24"/>
  <c r="AD233" i="24"/>
  <c r="O234" i="24"/>
  <c r="AD234" i="24"/>
  <c r="O235" i="24"/>
  <c r="AD235" i="24"/>
  <c r="O236" i="24"/>
  <c r="AD236" i="24"/>
  <c r="O237" i="24"/>
  <c r="AD237" i="24"/>
  <c r="O238" i="24"/>
  <c r="AD238" i="24"/>
  <c r="O239" i="24"/>
  <c r="AD239" i="24"/>
  <c r="O240" i="24"/>
  <c r="AD240" i="24"/>
  <c r="O241" i="24"/>
  <c r="AD241" i="24"/>
  <c r="O242" i="24"/>
  <c r="AD242" i="24"/>
  <c r="O243" i="24"/>
  <c r="AD243" i="24"/>
  <c r="O244" i="24"/>
  <c r="AD244" i="24"/>
  <c r="O245" i="24"/>
  <c r="AD245" i="24"/>
  <c r="O246" i="24"/>
  <c r="AD246" i="24"/>
  <c r="O247" i="24"/>
  <c r="AD247" i="24"/>
  <c r="O248" i="24"/>
  <c r="AD248" i="24"/>
  <c r="O249" i="24"/>
  <c r="AD249" i="24"/>
  <c r="O250" i="24"/>
  <c r="AD250" i="24"/>
  <c r="O251" i="24"/>
  <c r="AD251" i="24"/>
  <c r="O252" i="24"/>
  <c r="AD252" i="24"/>
  <c r="O253" i="24"/>
  <c r="AD253" i="24"/>
  <c r="O254" i="24"/>
  <c r="AD254" i="24"/>
  <c r="O255" i="24"/>
  <c r="AD255" i="24"/>
  <c r="O256" i="24"/>
  <c r="AD256" i="24"/>
  <c r="O257" i="24"/>
  <c r="AD257" i="24"/>
  <c r="O258" i="24"/>
  <c r="AD258" i="24"/>
  <c r="O259" i="24"/>
  <c r="AD259" i="24"/>
  <c r="O260" i="24"/>
  <c r="AD260" i="24"/>
  <c r="O261" i="24"/>
  <c r="AD261" i="24"/>
  <c r="O262" i="24"/>
  <c r="AD262" i="24"/>
  <c r="O263" i="24"/>
  <c r="AD263" i="24"/>
  <c r="O264" i="24"/>
  <c r="AD264" i="24"/>
  <c r="O265" i="24"/>
  <c r="AD265" i="24"/>
  <c r="O266" i="24"/>
  <c r="AD266" i="24"/>
  <c r="O267" i="24"/>
  <c r="AD267" i="24"/>
  <c r="O268" i="24"/>
  <c r="AD268" i="24"/>
  <c r="O269" i="24"/>
  <c r="AD269" i="24"/>
  <c r="O270" i="24"/>
  <c r="AD270" i="24"/>
  <c r="O271" i="24"/>
  <c r="AD271" i="24"/>
  <c r="O272" i="24"/>
  <c r="AD272" i="24"/>
  <c r="O273" i="24"/>
  <c r="AD273" i="24"/>
  <c r="O274" i="24"/>
  <c r="AD274" i="24"/>
  <c r="O275" i="24"/>
  <c r="AD275" i="24"/>
  <c r="O276" i="24"/>
  <c r="AD276" i="24"/>
  <c r="O277" i="24"/>
  <c r="AD277" i="24"/>
  <c r="O278" i="24"/>
  <c r="AD278" i="24"/>
  <c r="O279" i="24"/>
  <c r="AD279" i="24"/>
  <c r="O280" i="24"/>
  <c r="AD280" i="24"/>
  <c r="O281" i="24"/>
  <c r="AD281" i="24"/>
  <c r="O282" i="24"/>
  <c r="AD282" i="24"/>
  <c r="O283" i="24"/>
  <c r="AD283" i="24"/>
  <c r="O284" i="24"/>
  <c r="AD284" i="24"/>
  <c r="O285" i="24"/>
  <c r="AD285" i="24"/>
  <c r="O286" i="24"/>
  <c r="AD286" i="24"/>
  <c r="O287" i="24"/>
  <c r="AD287" i="24"/>
  <c r="O288" i="24"/>
  <c r="AD288" i="24"/>
  <c r="O289" i="24"/>
  <c r="AD289" i="24"/>
  <c r="O290" i="24"/>
  <c r="AD290" i="24"/>
  <c r="O291" i="24"/>
  <c r="AD291" i="24"/>
  <c r="O292" i="24"/>
  <c r="AD292" i="24"/>
  <c r="O293" i="24"/>
  <c r="AD293" i="24"/>
  <c r="O294" i="24"/>
  <c r="AD294" i="24"/>
  <c r="O295" i="24"/>
  <c r="AD295" i="24"/>
  <c r="O296" i="24"/>
  <c r="AD296" i="24"/>
  <c r="O297" i="24"/>
  <c r="AD297" i="24"/>
  <c r="O298" i="24"/>
  <c r="AD298" i="24"/>
  <c r="O299" i="24"/>
  <c r="AD299" i="24"/>
  <c r="O300" i="24"/>
  <c r="AD300" i="24"/>
  <c r="O301" i="24"/>
  <c r="AD301" i="24"/>
  <c r="O302" i="24"/>
  <c r="AD302" i="24"/>
  <c r="O303" i="24"/>
  <c r="AD303" i="24"/>
  <c r="O304" i="24"/>
  <c r="AD304" i="24"/>
  <c r="O305" i="24"/>
  <c r="AD305" i="24"/>
  <c r="O306" i="24"/>
  <c r="AD306" i="24"/>
  <c r="O307" i="24"/>
  <c r="AD307" i="24"/>
  <c r="O308" i="24"/>
  <c r="AD308" i="24"/>
  <c r="O309" i="24"/>
  <c r="AD309" i="24"/>
  <c r="O310" i="24"/>
  <c r="AD310" i="24"/>
  <c r="O311" i="24"/>
  <c r="AD311" i="24"/>
  <c r="O312" i="24"/>
  <c r="AD312" i="24"/>
  <c r="O313" i="24"/>
  <c r="AD313" i="24"/>
  <c r="O314" i="24"/>
  <c r="AD314" i="24"/>
  <c r="O315" i="24"/>
  <c r="AD315" i="24"/>
  <c r="O316" i="24"/>
  <c r="AD316" i="24"/>
  <c r="O317" i="24"/>
  <c r="AD317" i="24"/>
  <c r="O318" i="24"/>
  <c r="AD318" i="24"/>
  <c r="O319" i="24"/>
  <c r="AD319" i="24"/>
  <c r="O320" i="24"/>
  <c r="AD320" i="24"/>
  <c r="O321" i="24"/>
  <c r="AD321" i="24"/>
  <c r="O322" i="24"/>
  <c r="AD322" i="24"/>
  <c r="O323" i="24"/>
  <c r="AD323" i="24"/>
  <c r="O324" i="24"/>
  <c r="AD324" i="24"/>
  <c r="O325" i="24"/>
  <c r="AD325" i="24"/>
  <c r="O326" i="24"/>
  <c r="AD326" i="24"/>
  <c r="O327" i="24"/>
  <c r="AD327" i="24"/>
  <c r="O328" i="24"/>
  <c r="AD328" i="24"/>
  <c r="O329" i="24"/>
  <c r="AD329" i="24"/>
  <c r="O330" i="24"/>
  <c r="AD330" i="24"/>
  <c r="O331" i="24"/>
  <c r="AD331" i="24"/>
  <c r="O332" i="24"/>
  <c r="AD332" i="24"/>
  <c r="O333" i="24"/>
  <c r="AD333" i="24"/>
  <c r="O334" i="24"/>
  <c r="AD334" i="24"/>
  <c r="O335" i="24"/>
  <c r="AD335" i="24"/>
  <c r="O336" i="24"/>
  <c r="AD336" i="24"/>
  <c r="O337" i="24"/>
  <c r="AD337" i="24"/>
  <c r="O338" i="24"/>
  <c r="AD338" i="24"/>
  <c r="O339" i="24"/>
  <c r="AD339" i="24"/>
  <c r="O340" i="24"/>
  <c r="AD340" i="24"/>
  <c r="O341" i="24"/>
  <c r="AD341" i="24"/>
  <c r="O342" i="24"/>
  <c r="AD342" i="24"/>
  <c r="O343" i="24"/>
  <c r="AD343" i="24"/>
  <c r="O344" i="24"/>
  <c r="AD344" i="24"/>
  <c r="O345" i="24"/>
  <c r="AD345" i="24"/>
  <c r="O346" i="24"/>
  <c r="AD346" i="24"/>
  <c r="O347" i="24"/>
  <c r="AD347" i="24"/>
  <c r="O348" i="24"/>
  <c r="AD348" i="24"/>
  <c r="O349" i="24"/>
  <c r="AD349" i="24"/>
  <c r="O350" i="24"/>
  <c r="AD350" i="24"/>
  <c r="O351" i="24"/>
  <c r="AD351" i="24"/>
  <c r="O352" i="24"/>
  <c r="AD352" i="24"/>
  <c r="O353" i="24"/>
  <c r="AD353" i="24"/>
  <c r="O354" i="24"/>
  <c r="AD354" i="24"/>
  <c r="O355" i="24"/>
  <c r="AD355" i="24"/>
  <c r="O356" i="24"/>
  <c r="AD356" i="24"/>
  <c r="O357" i="24"/>
  <c r="AD357" i="24"/>
  <c r="O358" i="24"/>
  <c r="AD358" i="24"/>
  <c r="O359" i="24"/>
  <c r="AD359" i="24"/>
  <c r="O360" i="24"/>
  <c r="AD360" i="24"/>
  <c r="O361" i="24"/>
  <c r="AD361" i="24"/>
  <c r="O362" i="24"/>
  <c r="AD362" i="24"/>
  <c r="O363" i="24"/>
  <c r="AD363" i="24"/>
  <c r="O364" i="24"/>
  <c r="AD364" i="24"/>
  <c r="O365" i="24"/>
  <c r="AD365" i="24"/>
  <c r="O366" i="24"/>
  <c r="AD366" i="24"/>
  <c r="O367" i="24"/>
  <c r="AD367" i="24"/>
  <c r="O368" i="24"/>
  <c r="AD368" i="24"/>
  <c r="O369" i="24"/>
  <c r="AD369" i="24"/>
  <c r="O370" i="24"/>
  <c r="AD370" i="24"/>
  <c r="O371" i="24"/>
  <c r="AD371" i="24"/>
  <c r="O372" i="24"/>
  <c r="AD372" i="24"/>
  <c r="O373" i="24"/>
  <c r="AD373" i="24"/>
  <c r="O374" i="24"/>
  <c r="AD374" i="24"/>
  <c r="O375" i="24"/>
  <c r="AD375" i="24"/>
  <c r="O376" i="24"/>
  <c r="AD376" i="24"/>
  <c r="O377" i="24"/>
  <c r="AD377" i="24"/>
  <c r="O378" i="24"/>
  <c r="AD378" i="24"/>
  <c r="O379" i="24"/>
  <c r="AD379" i="24"/>
  <c r="O380" i="24"/>
  <c r="AD380" i="24"/>
  <c r="O381" i="24"/>
  <c r="AD381" i="24"/>
  <c r="O382" i="24"/>
  <c r="AD382" i="24"/>
  <c r="O383" i="24"/>
  <c r="AD383" i="24"/>
  <c r="O384" i="24"/>
  <c r="AD384" i="24"/>
  <c r="O385" i="24"/>
  <c r="AD385" i="24"/>
  <c r="O386" i="24"/>
  <c r="AD386" i="24"/>
  <c r="O387" i="24"/>
  <c r="AD387" i="24"/>
  <c r="O388" i="24"/>
  <c r="AD388" i="24"/>
  <c r="O389" i="24"/>
  <c r="AD389" i="24"/>
  <c r="O390" i="24"/>
  <c r="AD390" i="24"/>
  <c r="O391" i="24"/>
  <c r="AD391" i="24"/>
  <c r="O392" i="24"/>
  <c r="AD392" i="24"/>
  <c r="O393" i="24"/>
  <c r="AD393" i="24"/>
  <c r="O394" i="24"/>
  <c r="AD394" i="24"/>
  <c r="O395" i="24"/>
  <c r="AD395" i="24"/>
  <c r="O396" i="24"/>
  <c r="AD396" i="24"/>
  <c r="O397" i="24"/>
  <c r="AD397" i="24"/>
  <c r="O398" i="24"/>
  <c r="AD398" i="24"/>
  <c r="O399" i="24"/>
  <c r="AD399" i="24"/>
  <c r="O400" i="24"/>
  <c r="AD400" i="24"/>
  <c r="O401" i="24"/>
  <c r="AD401" i="24"/>
  <c r="O402" i="24"/>
  <c r="AD402" i="24"/>
  <c r="O403" i="24"/>
  <c r="AD403" i="24"/>
  <c r="O404" i="24"/>
  <c r="AD404" i="24"/>
  <c r="O405" i="24"/>
  <c r="AD405" i="24"/>
  <c r="O406" i="24"/>
  <c r="AD406" i="24"/>
  <c r="O407" i="24"/>
  <c r="AD407" i="24"/>
  <c r="O408" i="24"/>
  <c r="AD408" i="24"/>
  <c r="O409" i="24"/>
  <c r="AD409" i="24"/>
  <c r="O410" i="24"/>
  <c r="AD410" i="24"/>
  <c r="O411" i="24"/>
  <c r="AD411" i="24"/>
  <c r="O412" i="24"/>
  <c r="AD412" i="24"/>
  <c r="O413" i="24"/>
  <c r="AD413" i="24"/>
  <c r="O414" i="24"/>
  <c r="AD414" i="24"/>
  <c r="O415" i="24"/>
  <c r="AD415" i="24"/>
  <c r="O416" i="24"/>
  <c r="AD416" i="24"/>
  <c r="O417" i="24"/>
  <c r="AD417" i="24"/>
  <c r="O418" i="24"/>
  <c r="AD418" i="24"/>
  <c r="O419" i="24"/>
  <c r="AD419" i="24"/>
  <c r="O420" i="24"/>
  <c r="AD420" i="24"/>
  <c r="O421" i="24"/>
  <c r="AD421" i="24"/>
  <c r="O422" i="24"/>
  <c r="AD422" i="24"/>
  <c r="O423" i="24"/>
  <c r="AD423" i="24"/>
  <c r="O424" i="24"/>
  <c r="AD424" i="24"/>
  <c r="O425" i="24"/>
  <c r="AD425" i="24"/>
  <c r="O426" i="24"/>
  <c r="AD426" i="24"/>
  <c r="O427" i="24"/>
  <c r="AD427" i="24"/>
  <c r="O428" i="24"/>
  <c r="AD428" i="24"/>
  <c r="O429" i="24"/>
  <c r="AD429" i="24"/>
  <c r="O430" i="24"/>
  <c r="AD430" i="24"/>
  <c r="O431" i="24"/>
  <c r="AD431" i="24"/>
  <c r="O432" i="24"/>
  <c r="AD432" i="24"/>
  <c r="O433" i="24"/>
  <c r="AD433" i="24"/>
  <c r="O434" i="24"/>
  <c r="AD434" i="24"/>
  <c r="O435" i="24"/>
  <c r="AD435" i="24"/>
  <c r="O436" i="24"/>
  <c r="AD436" i="24"/>
  <c r="O437" i="24"/>
  <c r="AD437" i="24"/>
  <c r="O438" i="24"/>
  <c r="AD438" i="24"/>
  <c r="O439" i="24"/>
  <c r="AD439" i="24"/>
  <c r="O440" i="24"/>
  <c r="AD440" i="24"/>
  <c r="O441" i="24"/>
  <c r="AD441" i="24"/>
  <c r="O442" i="24"/>
  <c r="AD442" i="24"/>
  <c r="O443" i="24"/>
  <c r="AD443" i="24"/>
  <c r="O444" i="24"/>
  <c r="AD444" i="24"/>
  <c r="O445" i="24"/>
  <c r="AD445" i="24"/>
  <c r="O446" i="24"/>
  <c r="AD446" i="24"/>
  <c r="O447" i="24"/>
  <c r="AD447" i="24"/>
  <c r="O448" i="24"/>
  <c r="AD448" i="24"/>
  <c r="O449" i="24"/>
  <c r="AD449" i="24"/>
  <c r="O450" i="24"/>
  <c r="AD450" i="24"/>
  <c r="O451" i="24"/>
  <c r="AD451" i="24"/>
  <c r="O452" i="24"/>
  <c r="AD452" i="24"/>
  <c r="O453" i="24"/>
  <c r="AD453" i="24"/>
  <c r="O454" i="24"/>
  <c r="AD454" i="24"/>
  <c r="O455" i="24"/>
  <c r="AD455" i="24"/>
  <c r="O456" i="24"/>
  <c r="AD456" i="24"/>
  <c r="O457" i="24"/>
  <c r="AD457" i="24"/>
  <c r="O458" i="24"/>
  <c r="AD458" i="24"/>
  <c r="O459" i="24"/>
  <c r="AD459" i="24"/>
  <c r="O460" i="24"/>
  <c r="AD460" i="24"/>
  <c r="O461" i="24"/>
  <c r="AD461" i="24"/>
  <c r="O462" i="24"/>
  <c r="AD462" i="24"/>
  <c r="O463" i="24"/>
  <c r="AD463" i="24"/>
  <c r="O464" i="24"/>
  <c r="AD464" i="24"/>
  <c r="O465" i="24"/>
  <c r="AD465" i="24"/>
  <c r="O466" i="24"/>
  <c r="AD466" i="24"/>
  <c r="O467" i="24"/>
  <c r="AD467" i="24"/>
  <c r="O468" i="24"/>
  <c r="AD468" i="24"/>
  <c r="O469" i="24"/>
  <c r="AD469" i="24"/>
  <c r="O470" i="24"/>
  <c r="AD470" i="24"/>
  <c r="O471" i="24"/>
  <c r="AD471" i="24"/>
  <c r="O472" i="24"/>
  <c r="AD472" i="24"/>
  <c r="O473" i="24"/>
  <c r="AD473" i="24"/>
  <c r="O474" i="24"/>
  <c r="AD474" i="24"/>
  <c r="O475" i="24"/>
  <c r="AD475" i="24"/>
  <c r="O476" i="24"/>
  <c r="AD476" i="24"/>
  <c r="O477" i="24"/>
  <c r="AD477" i="24"/>
  <c r="O478" i="24"/>
  <c r="AD478" i="24"/>
  <c r="O479" i="24"/>
  <c r="AD479" i="24"/>
  <c r="O480" i="24"/>
  <c r="AD480" i="24"/>
  <c r="O481" i="24"/>
  <c r="AD481" i="24"/>
  <c r="O482" i="24"/>
  <c r="AD482" i="24"/>
  <c r="O483" i="24"/>
  <c r="AD483" i="24"/>
  <c r="O484" i="24"/>
  <c r="AD484" i="24"/>
  <c r="O485" i="24"/>
  <c r="AD485" i="24"/>
  <c r="O486" i="24"/>
  <c r="AD486" i="24"/>
  <c r="O487" i="24"/>
  <c r="AD487" i="24"/>
  <c r="O488" i="24"/>
  <c r="AD488" i="24"/>
  <c r="O489" i="24"/>
  <c r="AD489" i="24"/>
  <c r="O490" i="24"/>
  <c r="AD490" i="24"/>
  <c r="O491" i="24"/>
  <c r="AD491" i="24"/>
  <c r="O492" i="24"/>
  <c r="AD492" i="24"/>
  <c r="O493" i="24"/>
  <c r="AD493" i="24"/>
  <c r="O494" i="24"/>
  <c r="AD494" i="24"/>
  <c r="O495" i="24"/>
  <c r="AD495" i="24"/>
  <c r="O496" i="24"/>
  <c r="AD496" i="24"/>
  <c r="O497" i="24"/>
  <c r="AD497" i="24"/>
  <c r="O498" i="24"/>
  <c r="AD498" i="24"/>
  <c r="O499" i="24"/>
  <c r="AD499" i="24"/>
  <c r="O500" i="24"/>
  <c r="AD500" i="24"/>
  <c r="O50" i="24"/>
  <c r="AD50" i="24"/>
  <c r="O51" i="24"/>
  <c r="AD51" i="24"/>
  <c r="O52" i="24"/>
  <c r="AD52" i="24"/>
  <c r="O53" i="24"/>
  <c r="AD53" i="24"/>
  <c r="O54" i="24"/>
  <c r="AD54" i="24"/>
  <c r="O55" i="24"/>
  <c r="AD55" i="24"/>
  <c r="O56" i="24"/>
  <c r="AD56" i="24"/>
  <c r="O57" i="24"/>
  <c r="AD57" i="24"/>
  <c r="O58" i="24"/>
  <c r="AD58" i="24"/>
  <c r="O59" i="24"/>
  <c r="AD59" i="24"/>
  <c r="O60" i="24"/>
  <c r="AD60" i="24"/>
  <c r="O61" i="24"/>
  <c r="AD61" i="24"/>
  <c r="O62" i="24"/>
  <c r="AD62" i="24"/>
  <c r="O63" i="24"/>
  <c r="AD63" i="24"/>
  <c r="O64" i="24"/>
  <c r="AD64" i="24"/>
  <c r="O65" i="24"/>
  <c r="AD65" i="24"/>
  <c r="O66" i="24"/>
  <c r="AD66" i="24"/>
  <c r="O67" i="24"/>
  <c r="AD67" i="24"/>
  <c r="O68" i="24"/>
  <c r="AD68" i="24"/>
  <c r="O69" i="24"/>
  <c r="AD69" i="24"/>
  <c r="O70" i="24"/>
  <c r="AD70" i="24"/>
  <c r="O71" i="24"/>
  <c r="AD71" i="24"/>
  <c r="O72" i="24"/>
  <c r="AD72" i="24"/>
  <c r="O73" i="24"/>
  <c r="AD73" i="24"/>
  <c r="O74" i="24"/>
  <c r="AD74" i="24"/>
  <c r="O75" i="24"/>
  <c r="AD75" i="24"/>
  <c r="O76" i="24"/>
  <c r="AD76" i="24"/>
  <c r="O77" i="24"/>
  <c r="AD77" i="24"/>
  <c r="O78" i="24"/>
  <c r="AD78" i="24"/>
  <c r="O79" i="24"/>
  <c r="AD79" i="24"/>
  <c r="O80" i="24"/>
  <c r="AD80" i="24"/>
  <c r="O81" i="24"/>
  <c r="AD81" i="24"/>
  <c r="O82" i="24"/>
  <c r="AD82" i="24"/>
  <c r="O83" i="24"/>
  <c r="AD83" i="24"/>
  <c r="O84" i="24"/>
  <c r="AD84" i="24"/>
  <c r="O85" i="24"/>
  <c r="AD85" i="24"/>
  <c r="O86" i="24"/>
  <c r="AD86" i="24"/>
  <c r="O87" i="24"/>
  <c r="AD87" i="24"/>
  <c r="O88" i="24"/>
  <c r="AD88" i="24"/>
  <c r="O89" i="24"/>
  <c r="AD89" i="24"/>
  <c r="O90" i="24"/>
  <c r="AD90" i="24"/>
  <c r="O91" i="24"/>
  <c r="AD91" i="24"/>
  <c r="O92" i="24"/>
  <c r="AD92" i="24"/>
  <c r="O93" i="24"/>
  <c r="AD93" i="24"/>
  <c r="O94" i="24"/>
  <c r="AD94" i="24"/>
  <c r="O95" i="24"/>
  <c r="AD95" i="24"/>
  <c r="O96" i="24"/>
  <c r="AD96" i="24"/>
  <c r="O97" i="24"/>
  <c r="AD97" i="24"/>
  <c r="O98" i="24"/>
  <c r="AD98" i="24"/>
  <c r="O99" i="24"/>
  <c r="AD99" i="24"/>
  <c r="O100" i="24"/>
  <c r="AD100" i="24"/>
  <c r="O101" i="24"/>
  <c r="AD101" i="24"/>
  <c r="O102" i="24"/>
  <c r="AD102" i="24"/>
  <c r="O103" i="24"/>
  <c r="AD103" i="24"/>
  <c r="O104" i="24"/>
  <c r="AD104" i="24"/>
  <c r="O105" i="24"/>
  <c r="AD105" i="24"/>
  <c r="O106" i="24"/>
  <c r="AD106" i="24"/>
  <c r="O107" i="24"/>
  <c r="AD107" i="24"/>
  <c r="O108" i="24"/>
  <c r="AD108" i="24"/>
  <c r="O109" i="24"/>
  <c r="AD109" i="24"/>
  <c r="O110" i="24"/>
  <c r="AD110" i="24"/>
  <c r="O111" i="24"/>
  <c r="AD111" i="24"/>
  <c r="O112" i="24"/>
  <c r="AD112" i="24"/>
  <c r="O113" i="24"/>
  <c r="AD113" i="24"/>
  <c r="O114" i="24"/>
  <c r="AD114" i="24"/>
  <c r="O115" i="24"/>
  <c r="AD115" i="24"/>
  <c r="O116" i="24"/>
  <c r="AD116" i="24"/>
  <c r="O117" i="24"/>
  <c r="AD117" i="24"/>
  <c r="O118" i="24"/>
  <c r="AD118" i="24"/>
  <c r="O119" i="24"/>
  <c r="AD119" i="24"/>
  <c r="O120" i="24"/>
  <c r="AD120" i="24"/>
  <c r="O121" i="24"/>
  <c r="AD121" i="24"/>
  <c r="O122" i="24"/>
  <c r="AD122" i="24"/>
  <c r="O123" i="24"/>
  <c r="AD123" i="24"/>
  <c r="O124" i="24"/>
  <c r="AD124" i="24"/>
  <c r="O125" i="24"/>
  <c r="AD125" i="24"/>
  <c r="O126" i="24"/>
  <c r="AD126" i="24"/>
  <c r="O127" i="24"/>
  <c r="AD127" i="24"/>
  <c r="O128" i="24"/>
  <c r="AD128" i="24"/>
  <c r="O129" i="24"/>
  <c r="AD129" i="24"/>
  <c r="O130" i="24"/>
  <c r="AD130" i="24"/>
  <c r="O131" i="24"/>
  <c r="AD131" i="24"/>
  <c r="O132" i="24"/>
  <c r="AD132" i="24"/>
  <c r="O133" i="24"/>
  <c r="AD133" i="24"/>
  <c r="O134" i="24"/>
  <c r="AD134" i="24"/>
  <c r="O135" i="24"/>
  <c r="AD135" i="24"/>
  <c r="O136" i="24"/>
  <c r="AD136" i="24"/>
  <c r="O137" i="24"/>
  <c r="AD137" i="24"/>
  <c r="O138" i="24"/>
  <c r="AD138" i="24"/>
  <c r="O139" i="24"/>
  <c r="AD139" i="24"/>
  <c r="O140" i="24"/>
  <c r="AD140" i="24"/>
  <c r="O141" i="24"/>
  <c r="AD141" i="24"/>
  <c r="O142" i="24"/>
  <c r="AD142" i="24"/>
  <c r="O143" i="24"/>
  <c r="AD143" i="24"/>
  <c r="O144" i="24"/>
  <c r="AD144" i="24"/>
  <c r="O145" i="24"/>
  <c r="AD145" i="24"/>
  <c r="O146" i="24"/>
  <c r="AD146" i="24"/>
  <c r="O147" i="24"/>
  <c r="AD147" i="24"/>
  <c r="O148" i="24"/>
  <c r="AD148" i="24"/>
  <c r="O149" i="24"/>
  <c r="AD149" i="24"/>
  <c r="O150" i="24"/>
  <c r="AD150" i="24"/>
  <c r="O151" i="24"/>
  <c r="AD151" i="24"/>
  <c r="O152" i="24"/>
  <c r="AD152" i="24"/>
  <c r="O153" i="24"/>
  <c r="AD153" i="24"/>
  <c r="O154" i="24"/>
  <c r="AD154" i="24"/>
  <c r="O155" i="24"/>
  <c r="AD155" i="24"/>
  <c r="O156" i="24"/>
  <c r="AD156" i="24"/>
  <c r="O157" i="24"/>
  <c r="AD157" i="24"/>
  <c r="O158" i="24"/>
  <c r="AD158" i="24"/>
  <c r="O159" i="24"/>
  <c r="AD159" i="24"/>
  <c r="O160" i="24"/>
  <c r="AD160" i="24"/>
  <c r="O161" i="24"/>
  <c r="AD161" i="24"/>
  <c r="O162" i="24"/>
  <c r="AD162" i="24"/>
  <c r="O163" i="24"/>
  <c r="AD163" i="24"/>
  <c r="O164" i="24"/>
  <c r="AD164" i="24"/>
  <c r="O165" i="24"/>
  <c r="AD165" i="24"/>
  <c r="O166" i="24"/>
  <c r="AD166" i="24"/>
  <c r="O167" i="24"/>
  <c r="AD167" i="24"/>
  <c r="O168" i="24"/>
  <c r="AD168" i="24"/>
  <c r="O169" i="24"/>
  <c r="AD169" i="24"/>
  <c r="O170" i="24"/>
  <c r="AD170" i="24"/>
  <c r="O171" i="24"/>
  <c r="AD171" i="24"/>
  <c r="O172" i="24"/>
  <c r="AD172" i="24"/>
  <c r="O173" i="24"/>
  <c r="AD173" i="24"/>
  <c r="O174" i="24"/>
  <c r="AD174" i="24"/>
  <c r="O175" i="24"/>
  <c r="AD175" i="24"/>
  <c r="O176" i="24"/>
  <c r="AD176" i="24"/>
  <c r="O177" i="24"/>
  <c r="AD177" i="24"/>
  <c r="R30" i="26"/>
  <c r="AG30" i="26"/>
  <c r="R31" i="26"/>
  <c r="AG31" i="26"/>
  <c r="R32" i="26"/>
  <c r="AG32" i="26"/>
  <c r="R33" i="26"/>
  <c r="AG33" i="26"/>
  <c r="R34" i="26"/>
  <c r="AG34" i="26"/>
  <c r="BC1009" i="26"/>
  <c r="BC1008" i="26"/>
  <c r="BC1007" i="26"/>
  <c r="BC1006" i="26"/>
  <c r="BC1005" i="26"/>
  <c r="BC1004" i="26"/>
  <c r="BC1003" i="26"/>
  <c r="BC1002" i="26"/>
  <c r="BC1001" i="26"/>
  <c r="BC1000" i="26"/>
  <c r="BC999" i="26"/>
  <c r="BC998" i="26"/>
  <c r="BC997" i="26"/>
  <c r="BC996" i="26"/>
  <c r="BC995" i="26"/>
  <c r="BC994" i="26"/>
  <c r="BC993" i="26"/>
  <c r="BC992" i="26"/>
  <c r="BC991" i="26"/>
  <c r="BC990" i="26"/>
  <c r="BC989" i="26"/>
  <c r="BC988" i="26"/>
  <c r="BC987" i="26"/>
  <c r="BC986" i="26"/>
  <c r="BC985" i="26"/>
  <c r="BC984" i="26"/>
  <c r="BC983" i="26"/>
  <c r="BC982" i="26"/>
  <c r="BC981" i="26"/>
  <c r="BC980" i="26"/>
  <c r="BC979" i="26"/>
  <c r="BC978" i="26"/>
  <c r="BC977" i="26"/>
  <c r="BC976" i="26"/>
  <c r="BC975" i="26"/>
  <c r="BC974" i="26"/>
  <c r="BC973" i="26"/>
  <c r="BC972" i="26"/>
  <c r="BC971" i="26"/>
  <c r="BC970" i="26"/>
  <c r="BC969" i="26"/>
  <c r="BC968" i="26"/>
  <c r="BC967" i="26"/>
  <c r="BC966" i="26"/>
  <c r="BC965" i="26"/>
  <c r="BC964" i="26"/>
  <c r="BC963" i="26"/>
  <c r="BC962" i="26"/>
  <c r="BC961" i="26"/>
  <c r="BC960" i="26"/>
  <c r="BC959" i="26"/>
  <c r="BC958" i="26"/>
  <c r="BC957" i="26"/>
  <c r="BC956" i="26"/>
  <c r="BC955" i="26"/>
  <c r="BC954" i="26"/>
  <c r="BC953" i="26"/>
  <c r="BC952" i="26"/>
  <c r="BC951" i="26"/>
  <c r="BC950" i="26"/>
  <c r="BC949" i="26"/>
  <c r="BC948" i="26"/>
  <c r="BC947" i="26"/>
  <c r="BC946" i="26"/>
  <c r="BC945" i="26"/>
  <c r="BC944" i="26"/>
  <c r="BC943" i="26"/>
  <c r="BC942" i="26"/>
  <c r="BC941" i="26"/>
  <c r="BC940" i="26"/>
  <c r="BC939" i="26"/>
  <c r="BC938" i="26"/>
  <c r="BC937" i="26"/>
  <c r="BC936" i="26"/>
  <c r="BC935" i="26"/>
  <c r="BC934" i="26"/>
  <c r="BC933" i="26"/>
  <c r="BC932" i="26"/>
  <c r="BC931" i="26"/>
  <c r="BC930" i="26"/>
  <c r="BC929" i="26"/>
  <c r="BC928" i="26"/>
  <c r="BC927" i="26"/>
  <c r="BC926" i="26"/>
  <c r="BC925" i="26"/>
  <c r="BC924" i="26"/>
  <c r="BC923" i="26"/>
  <c r="BC922" i="26"/>
  <c r="BC921" i="26"/>
  <c r="BC920" i="26"/>
  <c r="BC919" i="26"/>
  <c r="BC918" i="26"/>
  <c r="BC917" i="26"/>
  <c r="BC916" i="26"/>
  <c r="BC915" i="26"/>
  <c r="BC914" i="26"/>
  <c r="BC913" i="26"/>
  <c r="BC912" i="26"/>
  <c r="BC911" i="26"/>
  <c r="BC910" i="26"/>
  <c r="BC909" i="26"/>
  <c r="BC908" i="26"/>
  <c r="BC907" i="26"/>
  <c r="BC906" i="26"/>
  <c r="BC905" i="26"/>
  <c r="BC904" i="26"/>
  <c r="BC903" i="26"/>
  <c r="BC902" i="26"/>
  <c r="BC901" i="26"/>
  <c r="BC900" i="26"/>
  <c r="BC899" i="26"/>
  <c r="BC898" i="26"/>
  <c r="BC897" i="26"/>
  <c r="BC896" i="26"/>
  <c r="BC895" i="26"/>
  <c r="BC894" i="26"/>
  <c r="BC893" i="26"/>
  <c r="BC892" i="26"/>
  <c r="BC891" i="26"/>
  <c r="BC890" i="26"/>
  <c r="BC889" i="26"/>
  <c r="BC888" i="26"/>
  <c r="BC887" i="26"/>
  <c r="BC886" i="26"/>
  <c r="BC885" i="26"/>
  <c r="BC884" i="26"/>
  <c r="BC883" i="26"/>
  <c r="BC882" i="26"/>
  <c r="BC881" i="26"/>
  <c r="BC880" i="26"/>
  <c r="BC879" i="26"/>
  <c r="BC878" i="26"/>
  <c r="BC877" i="26"/>
  <c r="BC876" i="26"/>
  <c r="BC875" i="26"/>
  <c r="BC874" i="26"/>
  <c r="BC873" i="26"/>
  <c r="BC872" i="26"/>
  <c r="BC871" i="26"/>
  <c r="BC870" i="26"/>
  <c r="BC869" i="26"/>
  <c r="BC868" i="26"/>
  <c r="BC867" i="26"/>
  <c r="BC866" i="26"/>
  <c r="BC865" i="26"/>
  <c r="BC864" i="26"/>
  <c r="BC863" i="26"/>
  <c r="BC862" i="26"/>
  <c r="BC861" i="26"/>
  <c r="BC860" i="26"/>
  <c r="BC859" i="26"/>
  <c r="BC858" i="26"/>
  <c r="BC857" i="26"/>
  <c r="BC856" i="26"/>
  <c r="BC855" i="26"/>
  <c r="BC854" i="26"/>
  <c r="BC853" i="26"/>
  <c r="BC852" i="26"/>
  <c r="BC851" i="26"/>
  <c r="BC850" i="26"/>
  <c r="BC849" i="26"/>
  <c r="BC848" i="26"/>
  <c r="BC847" i="26"/>
  <c r="BC846" i="26"/>
  <c r="BC845" i="26"/>
  <c r="BC844" i="26"/>
  <c r="BC843" i="26"/>
  <c r="BC842" i="26"/>
  <c r="BC841" i="26"/>
  <c r="BC840" i="26"/>
  <c r="BC839" i="26"/>
  <c r="BC838" i="26"/>
  <c r="BC837" i="26"/>
  <c r="BC836" i="26"/>
  <c r="BC835" i="26"/>
  <c r="BC834" i="26"/>
  <c r="BC833" i="26"/>
  <c r="BC832" i="26"/>
  <c r="BC831" i="26"/>
  <c r="BC830" i="26"/>
  <c r="BC829" i="26"/>
  <c r="BC828" i="26"/>
  <c r="BC827" i="26"/>
  <c r="BC826" i="26"/>
  <c r="BC825" i="26"/>
  <c r="BC824" i="26"/>
  <c r="BC823" i="26"/>
  <c r="BC822" i="26"/>
  <c r="BC821" i="26"/>
  <c r="BC820" i="26"/>
  <c r="BC819" i="26"/>
  <c r="BC818" i="26"/>
  <c r="BC817" i="26"/>
  <c r="BC816" i="26"/>
  <c r="BC815" i="26"/>
  <c r="BC814" i="26"/>
  <c r="BC813" i="26"/>
  <c r="BC812" i="26"/>
  <c r="BC811" i="26"/>
  <c r="BC810" i="26"/>
  <c r="BC809" i="26"/>
  <c r="BC808" i="26"/>
  <c r="BC807" i="26"/>
  <c r="BC806" i="26"/>
  <c r="BC805" i="26"/>
  <c r="BC804" i="26"/>
  <c r="BC803" i="26"/>
  <c r="BC802" i="26"/>
  <c r="BC801" i="26"/>
  <c r="BC800" i="26"/>
  <c r="BC799" i="26"/>
  <c r="BC798" i="26"/>
  <c r="BC797" i="26"/>
  <c r="BC796" i="26"/>
  <c r="BC795" i="26"/>
  <c r="BC794" i="26"/>
  <c r="BC793" i="26"/>
  <c r="BC792" i="26"/>
  <c r="BC791" i="26"/>
  <c r="BC790" i="26"/>
  <c r="BC789" i="26"/>
  <c r="BC788" i="26"/>
  <c r="BC787" i="26"/>
  <c r="BC786" i="26"/>
  <c r="BC785" i="26"/>
  <c r="BC784" i="26"/>
  <c r="BC783" i="26"/>
  <c r="BC782" i="26"/>
  <c r="BC781" i="26"/>
  <c r="BC780" i="26"/>
  <c r="BC779" i="26"/>
  <c r="BC778" i="26"/>
  <c r="BC777" i="26"/>
  <c r="BC776" i="26"/>
  <c r="BC775" i="26"/>
  <c r="BC774" i="26"/>
  <c r="BC773" i="26"/>
  <c r="BC772" i="26"/>
  <c r="BC771" i="26"/>
  <c r="BC770" i="26"/>
  <c r="BC769" i="26"/>
  <c r="BC768" i="26"/>
  <c r="BC767" i="26"/>
  <c r="BC766" i="26"/>
  <c r="BC765" i="26"/>
  <c r="BC764" i="26"/>
  <c r="BC763" i="26"/>
  <c r="BC762" i="26"/>
  <c r="BC761" i="26"/>
  <c r="BC760" i="26"/>
  <c r="BC759" i="26"/>
  <c r="BC758" i="26"/>
  <c r="BC757" i="26"/>
  <c r="BC756" i="26"/>
  <c r="BC755" i="26"/>
  <c r="BC754" i="26"/>
  <c r="BC753" i="26"/>
  <c r="BC752" i="26"/>
  <c r="BC751" i="26"/>
  <c r="BC750" i="26"/>
  <c r="BC749" i="26"/>
  <c r="BC748" i="26"/>
  <c r="BC747" i="26"/>
  <c r="BC746" i="26"/>
  <c r="BC745" i="26"/>
  <c r="BC744" i="26"/>
  <c r="BC743" i="26"/>
  <c r="BC742" i="26"/>
  <c r="BC741" i="26"/>
  <c r="BC740" i="26"/>
  <c r="BC739" i="26"/>
  <c r="BC738" i="26"/>
  <c r="BC737" i="26"/>
  <c r="BC736" i="26"/>
  <c r="BC735" i="26"/>
  <c r="BC734" i="26"/>
  <c r="BC733" i="26"/>
  <c r="BC732" i="26"/>
  <c r="BC731" i="26"/>
  <c r="BC730" i="26"/>
  <c r="BC729" i="26"/>
  <c r="BC728" i="26"/>
  <c r="BC727" i="26"/>
  <c r="BC726" i="26"/>
  <c r="BC725" i="26"/>
  <c r="BC724" i="26"/>
  <c r="BC723" i="26"/>
  <c r="BC722" i="26"/>
  <c r="BC721" i="26"/>
  <c r="BC720" i="26"/>
  <c r="BC719" i="26"/>
  <c r="BC718" i="26"/>
  <c r="BC717" i="26"/>
  <c r="BC716" i="26"/>
  <c r="BC715" i="26"/>
  <c r="BC714" i="26"/>
  <c r="BC713" i="26"/>
  <c r="BC712" i="26"/>
  <c r="BC711" i="26"/>
  <c r="BC710" i="26"/>
  <c r="BC709" i="26"/>
  <c r="BC708" i="26"/>
  <c r="BC707" i="26"/>
  <c r="BC706" i="26"/>
  <c r="BC705" i="26"/>
  <c r="BC704" i="26"/>
  <c r="BC703" i="26"/>
  <c r="BC702" i="26"/>
  <c r="BC701" i="26"/>
  <c r="BC700" i="26"/>
  <c r="BC699" i="26"/>
  <c r="BC698" i="26"/>
  <c r="BC697" i="26"/>
  <c r="BC696" i="26"/>
  <c r="BC695" i="26"/>
  <c r="BC694" i="26"/>
  <c r="BC693" i="26"/>
  <c r="BC692" i="26"/>
  <c r="BC691" i="26"/>
  <c r="BC690" i="26"/>
  <c r="BC689" i="26"/>
  <c r="BC688" i="26"/>
  <c r="BC687" i="26"/>
  <c r="BC686" i="26"/>
  <c r="BC685" i="26"/>
  <c r="BC684" i="26"/>
  <c r="BC683" i="26"/>
  <c r="BC682" i="26"/>
  <c r="BC681" i="26"/>
  <c r="BC680" i="26"/>
  <c r="BC679" i="26"/>
  <c r="BC678" i="26"/>
  <c r="BC677" i="26"/>
  <c r="BC676" i="26"/>
  <c r="BC675" i="26"/>
  <c r="BC674" i="26"/>
  <c r="BC673" i="26"/>
  <c r="BC672" i="26"/>
  <c r="BC671" i="26"/>
  <c r="BC670" i="26"/>
  <c r="BC669" i="26"/>
  <c r="BC668" i="26"/>
  <c r="BC667" i="26"/>
  <c r="BC666" i="26"/>
  <c r="BC665" i="26"/>
  <c r="BC664" i="26"/>
  <c r="BC663" i="26"/>
  <c r="BC662" i="26"/>
  <c r="BC661" i="26"/>
  <c r="BC660" i="26"/>
  <c r="BC659" i="26"/>
  <c r="BC658" i="26"/>
  <c r="BC657" i="26"/>
  <c r="BC656" i="26"/>
  <c r="BC655" i="26"/>
  <c r="BC654" i="26"/>
  <c r="BC653" i="26"/>
  <c r="BC652" i="26"/>
  <c r="BC651" i="26"/>
  <c r="BC650" i="26"/>
  <c r="BC649" i="26"/>
  <c r="BC648" i="26"/>
  <c r="BC647" i="26"/>
  <c r="BC646" i="26"/>
  <c r="BC645" i="26"/>
  <c r="BC644" i="26"/>
  <c r="BC643" i="26"/>
  <c r="BC642" i="26"/>
  <c r="BC641" i="26"/>
  <c r="BC640" i="26"/>
  <c r="BC639" i="26"/>
  <c r="BC638" i="26"/>
  <c r="BC637" i="26"/>
  <c r="BC636" i="26"/>
  <c r="BC635" i="26"/>
  <c r="BC634" i="26"/>
  <c r="BC633" i="26"/>
  <c r="BC632" i="26"/>
  <c r="BC631" i="26"/>
  <c r="BC630" i="26"/>
  <c r="BC629" i="26"/>
  <c r="BC628" i="26"/>
  <c r="BC627" i="26"/>
  <c r="BC626" i="26"/>
  <c r="BC625" i="26"/>
  <c r="BC624" i="26"/>
  <c r="BC623" i="26"/>
  <c r="BC622" i="26"/>
  <c r="BC621" i="26"/>
  <c r="BC620" i="26"/>
  <c r="BC619" i="26"/>
  <c r="BC618" i="26"/>
  <c r="BC617" i="26"/>
  <c r="BC616" i="26"/>
  <c r="BC615" i="26"/>
  <c r="BC614" i="26"/>
  <c r="BC613" i="26"/>
  <c r="BC612" i="26"/>
  <c r="BC611" i="26"/>
  <c r="BC610" i="26"/>
  <c r="BC609" i="26"/>
  <c r="BC608" i="26"/>
  <c r="BC607" i="26"/>
  <c r="BC606" i="26"/>
  <c r="BC605" i="26"/>
  <c r="BC604" i="26"/>
  <c r="BC603" i="26"/>
  <c r="BC602" i="26"/>
  <c r="BC601" i="26"/>
  <c r="BC600" i="26"/>
  <c r="BC599" i="26"/>
  <c r="BC598" i="26"/>
  <c r="BC597" i="26"/>
  <c r="BC596" i="26"/>
  <c r="BC595" i="26"/>
  <c r="BC594" i="26"/>
  <c r="BC593" i="26"/>
  <c r="BC592" i="26"/>
  <c r="BC591" i="26"/>
  <c r="BC590" i="26"/>
  <c r="BC589" i="26"/>
  <c r="BC588" i="26"/>
  <c r="BC587" i="26"/>
  <c r="BC586" i="26"/>
  <c r="BC585" i="26"/>
  <c r="BC584" i="26"/>
  <c r="BC583" i="26"/>
  <c r="BC582" i="26"/>
  <c r="BC581" i="26"/>
  <c r="BC580" i="26"/>
  <c r="BC579" i="26"/>
  <c r="BC578" i="26"/>
  <c r="BC577" i="26"/>
  <c r="BC576" i="26"/>
  <c r="BC575" i="26"/>
  <c r="BC574" i="26"/>
  <c r="BC573" i="26"/>
  <c r="BC572" i="26"/>
  <c r="BC571" i="26"/>
  <c r="BC570" i="26"/>
  <c r="BC569" i="26"/>
  <c r="BC568" i="26"/>
  <c r="BC567" i="26"/>
  <c r="BC566" i="26"/>
  <c r="BC565" i="26"/>
  <c r="BC564" i="26"/>
  <c r="BC563" i="26"/>
  <c r="BC562" i="26"/>
  <c r="BC561" i="26"/>
  <c r="BC560" i="26"/>
  <c r="BC559" i="26"/>
  <c r="BC558" i="26"/>
  <c r="BC557" i="26"/>
  <c r="BC556" i="26"/>
  <c r="BC555" i="26"/>
  <c r="BC554" i="26"/>
  <c r="BC553" i="26"/>
  <c r="BC552" i="26"/>
  <c r="BC551" i="26"/>
  <c r="BC550" i="26"/>
  <c r="BC549" i="26"/>
  <c r="BC548" i="26"/>
  <c r="BC547" i="26"/>
  <c r="BC546" i="26"/>
  <c r="BC545" i="26"/>
  <c r="BC544" i="26"/>
  <c r="BC543" i="26"/>
  <c r="BC542" i="26"/>
  <c r="BC541" i="26"/>
  <c r="BC540" i="26"/>
  <c r="BC539" i="26"/>
  <c r="BC538" i="26"/>
  <c r="BC537" i="26"/>
  <c r="BC536" i="26"/>
  <c r="BC535" i="26"/>
  <c r="BC534" i="26"/>
  <c r="BC533" i="26"/>
  <c r="BC532" i="26"/>
  <c r="BC531" i="26"/>
  <c r="BC530" i="26"/>
  <c r="BC529" i="26"/>
  <c r="BC528" i="26"/>
  <c r="BC527" i="26"/>
  <c r="BC526" i="26"/>
  <c r="BC525" i="26"/>
  <c r="BC524" i="26"/>
  <c r="BC523" i="26"/>
  <c r="BC522" i="26"/>
  <c r="BC521" i="26"/>
  <c r="BC520" i="26"/>
  <c r="BC519" i="26"/>
  <c r="BC518" i="26"/>
  <c r="BC517" i="26"/>
  <c r="BC516" i="26"/>
  <c r="BC515" i="26"/>
  <c r="BC514" i="26"/>
  <c r="BC513" i="26"/>
  <c r="BC512" i="26"/>
  <c r="BC511" i="26"/>
  <c r="BC510" i="26"/>
  <c r="BC509" i="26"/>
  <c r="BC508" i="26"/>
  <c r="BC507" i="26"/>
  <c r="BC506" i="26"/>
  <c r="BC505" i="26"/>
  <c r="BC504" i="26"/>
  <c r="BC503" i="26"/>
  <c r="BC502" i="26"/>
  <c r="BC501" i="26"/>
  <c r="BC500" i="26"/>
  <c r="BC499" i="26"/>
  <c r="BC498" i="26"/>
  <c r="BC497" i="26"/>
  <c r="BC496" i="26"/>
  <c r="BC495" i="26"/>
  <c r="BC494" i="26"/>
  <c r="BC493" i="26"/>
  <c r="BC492" i="26"/>
  <c r="BC491" i="26"/>
  <c r="BC490" i="26"/>
  <c r="BC489" i="26"/>
  <c r="BC488" i="26"/>
  <c r="BC487" i="26"/>
  <c r="BC486" i="26"/>
  <c r="BC485" i="26"/>
  <c r="BC484" i="26"/>
  <c r="BC483" i="26"/>
  <c r="BC482" i="26"/>
  <c r="BC481" i="26"/>
  <c r="BC480" i="26"/>
  <c r="BC479" i="26"/>
  <c r="BC478" i="26"/>
  <c r="BC477" i="26"/>
  <c r="BC476" i="26"/>
  <c r="BC475" i="26"/>
  <c r="BC474" i="26"/>
  <c r="BC473" i="26"/>
  <c r="BC472" i="26"/>
  <c r="BC471" i="26"/>
  <c r="BC470" i="26"/>
  <c r="BC469" i="26"/>
  <c r="BC468" i="26"/>
  <c r="BC467" i="26"/>
  <c r="BC466" i="26"/>
  <c r="BC465" i="26"/>
  <c r="BC464" i="26"/>
  <c r="BC463" i="26"/>
  <c r="BC462" i="26"/>
  <c r="BC461" i="26"/>
  <c r="BC460" i="26"/>
  <c r="BC459" i="26"/>
  <c r="BC458" i="26"/>
  <c r="BC457" i="26"/>
  <c r="BC456" i="26"/>
  <c r="BC455" i="26"/>
  <c r="BC454" i="26"/>
  <c r="BC453" i="26"/>
  <c r="BC452" i="26"/>
  <c r="BC451" i="26"/>
  <c r="BC450" i="26"/>
  <c r="BC449" i="26"/>
  <c r="BC448" i="26"/>
  <c r="BC447" i="26"/>
  <c r="BC446" i="26"/>
  <c r="BC445" i="26"/>
  <c r="BC444" i="26"/>
  <c r="BC443" i="26"/>
  <c r="BC442" i="26"/>
  <c r="BC441" i="26"/>
  <c r="BC440" i="26"/>
  <c r="BC439" i="26"/>
  <c r="BC438" i="26"/>
  <c r="BC437" i="26"/>
  <c r="BC436" i="26"/>
  <c r="BC435" i="26"/>
  <c r="BC434" i="26"/>
  <c r="BC433" i="26"/>
  <c r="BC432" i="26"/>
  <c r="BC431" i="26"/>
  <c r="BC430" i="26"/>
  <c r="BC429" i="26"/>
  <c r="BC428" i="26"/>
  <c r="BC427" i="26"/>
  <c r="BC426" i="26"/>
  <c r="BC425" i="26"/>
  <c r="BC424" i="26"/>
  <c r="BC423" i="26"/>
  <c r="BC422" i="26"/>
  <c r="BC421" i="26"/>
  <c r="BC420" i="26"/>
  <c r="BC419" i="26"/>
  <c r="BC418" i="26"/>
  <c r="BC417" i="26"/>
  <c r="BC416" i="26"/>
  <c r="BC415" i="26"/>
  <c r="BC414" i="26"/>
  <c r="BC413" i="26"/>
  <c r="BC412" i="26"/>
  <c r="BC411" i="26"/>
  <c r="BC410" i="26"/>
  <c r="BC409" i="26"/>
  <c r="BC408" i="26"/>
  <c r="BC407" i="26"/>
  <c r="BC406" i="26"/>
  <c r="BC405" i="26"/>
  <c r="BC404" i="26"/>
  <c r="BC403" i="26"/>
  <c r="BC402" i="26"/>
  <c r="BC401" i="26"/>
  <c r="BC400" i="26"/>
  <c r="BC399" i="26"/>
  <c r="BC398" i="26"/>
  <c r="BC397" i="26"/>
  <c r="BC396" i="26"/>
  <c r="BC395" i="26"/>
  <c r="BC394" i="26"/>
  <c r="BC393" i="26"/>
  <c r="BC392" i="26"/>
  <c r="BC391" i="26"/>
  <c r="BC390" i="26"/>
  <c r="BC389" i="26"/>
  <c r="BC388" i="26"/>
  <c r="BC387" i="26"/>
  <c r="BC386" i="26"/>
  <c r="BC385" i="26"/>
  <c r="BC384" i="26"/>
  <c r="BC383" i="26"/>
  <c r="BC382" i="26"/>
  <c r="BC381" i="26"/>
  <c r="BC380" i="26"/>
  <c r="BC379" i="26"/>
  <c r="BC378" i="26"/>
  <c r="BC377" i="26"/>
  <c r="BC376" i="26"/>
  <c r="BC375" i="26"/>
  <c r="BC374" i="26"/>
  <c r="BC373" i="26"/>
  <c r="BC372" i="26"/>
  <c r="BC371" i="26"/>
  <c r="BC370" i="26"/>
  <c r="BC369" i="26"/>
  <c r="BC368" i="26"/>
  <c r="BC367" i="26"/>
  <c r="BC366" i="26"/>
  <c r="BC365" i="26"/>
  <c r="BC364" i="26"/>
  <c r="BC363" i="26"/>
  <c r="BC362" i="26"/>
  <c r="BC361" i="26"/>
  <c r="BC360" i="26"/>
  <c r="BC359" i="26"/>
  <c r="BC358" i="26"/>
  <c r="BC357" i="26"/>
  <c r="BC356" i="26"/>
  <c r="BC355" i="26"/>
  <c r="BC354" i="26"/>
  <c r="BC353" i="26"/>
  <c r="BC352" i="26"/>
  <c r="BC351" i="26"/>
  <c r="BC350" i="26"/>
  <c r="BC349" i="26"/>
  <c r="BC348" i="26"/>
  <c r="BC347" i="26"/>
  <c r="BC346" i="26"/>
  <c r="BC345" i="26"/>
  <c r="BC344" i="26"/>
  <c r="BC343" i="26"/>
  <c r="BC342" i="26"/>
  <c r="BC341" i="26"/>
  <c r="BC340" i="26"/>
  <c r="BC339" i="26"/>
  <c r="BC338" i="26"/>
  <c r="BC337" i="26"/>
  <c r="BC336" i="26"/>
  <c r="BC335" i="26"/>
  <c r="BC334" i="26"/>
  <c r="BC333" i="26"/>
  <c r="BC332" i="26"/>
  <c r="BC331" i="26"/>
  <c r="BC330" i="26"/>
  <c r="BC329" i="26"/>
  <c r="BC328" i="26"/>
  <c r="BC327" i="26"/>
  <c r="BC326" i="26"/>
  <c r="BC325" i="26"/>
  <c r="BC324" i="26"/>
  <c r="BC323" i="26"/>
  <c r="BC322" i="26"/>
  <c r="BC321" i="26"/>
  <c r="BC320" i="26"/>
  <c r="BC319" i="26"/>
  <c r="BC318" i="26"/>
  <c r="BC317" i="26"/>
  <c r="BC316" i="26"/>
  <c r="BC315" i="26"/>
  <c r="BC314" i="26"/>
  <c r="BC313" i="26"/>
  <c r="BC312" i="26"/>
  <c r="BC311" i="26"/>
  <c r="BC310" i="26"/>
  <c r="BC309" i="26"/>
  <c r="BC308" i="26"/>
  <c r="BC307" i="26"/>
  <c r="BC306" i="26"/>
  <c r="BC305" i="26"/>
  <c r="BC304" i="26"/>
  <c r="BC303" i="26"/>
  <c r="BC302" i="26"/>
  <c r="BC301" i="26"/>
  <c r="BC300" i="26"/>
  <c r="BC299" i="26"/>
  <c r="BC298" i="26"/>
  <c r="BC297" i="26"/>
  <c r="BC296" i="26"/>
  <c r="BC295" i="26"/>
  <c r="BC294" i="26"/>
  <c r="BC293" i="26"/>
  <c r="BC292" i="26"/>
  <c r="BC291" i="26"/>
  <c r="BC290" i="26"/>
  <c r="BC289" i="26"/>
  <c r="BC288" i="26"/>
  <c r="BC287" i="26"/>
  <c r="BC286" i="26"/>
  <c r="BC285" i="26"/>
  <c r="BC284" i="26"/>
  <c r="BC283" i="26"/>
  <c r="BC282" i="26"/>
  <c r="BC281" i="26"/>
  <c r="BC280" i="26"/>
  <c r="BC279" i="26"/>
  <c r="BC278" i="26"/>
  <c r="BC277" i="26"/>
  <c r="BC276" i="26"/>
  <c r="BC275" i="26"/>
  <c r="BC274" i="26"/>
  <c r="BC273" i="26"/>
  <c r="BC272" i="26"/>
  <c r="BC271" i="26"/>
  <c r="BC270" i="26"/>
  <c r="BC269" i="26"/>
  <c r="BC268" i="26"/>
  <c r="BC267" i="26"/>
  <c r="BC266" i="26"/>
  <c r="BC265" i="26"/>
  <c r="BC264" i="26"/>
  <c r="BC263" i="26"/>
  <c r="BC262" i="26"/>
  <c r="BC261" i="26"/>
  <c r="BC260" i="26"/>
  <c r="BC259" i="26"/>
  <c r="BC258" i="26"/>
  <c r="BC257" i="26"/>
  <c r="BC256" i="26"/>
  <c r="BC255" i="26"/>
  <c r="BC254" i="26"/>
  <c r="BC253" i="26"/>
  <c r="BC252" i="26"/>
  <c r="BC251" i="26"/>
  <c r="BC250" i="26"/>
  <c r="BC249" i="26"/>
  <c r="BC248" i="26"/>
  <c r="BC247" i="26"/>
  <c r="BC246" i="26"/>
  <c r="BC245" i="26"/>
  <c r="BC244" i="26"/>
  <c r="BC243" i="26"/>
  <c r="BC242" i="26"/>
  <c r="BC241" i="26"/>
  <c r="BC240" i="26"/>
  <c r="BC239" i="26"/>
  <c r="BC238" i="26"/>
  <c r="BC237" i="26"/>
  <c r="BC236" i="26"/>
  <c r="BC235" i="26"/>
  <c r="BC234" i="26"/>
  <c r="BC233" i="26"/>
  <c r="BC232" i="26"/>
  <c r="BC231" i="26"/>
  <c r="BC230" i="26"/>
  <c r="BC229" i="26"/>
  <c r="BC228" i="26"/>
  <c r="BC227" i="26"/>
  <c r="BC226" i="26"/>
  <c r="BC225" i="26"/>
  <c r="BC224" i="26"/>
  <c r="BC223" i="26"/>
  <c r="BC222" i="26"/>
  <c r="BC221" i="26"/>
  <c r="BC220" i="26"/>
  <c r="BC219" i="26"/>
  <c r="BC218" i="26"/>
  <c r="BC217" i="26"/>
  <c r="BC216" i="26"/>
  <c r="BC215" i="26"/>
  <c r="BC214" i="26"/>
  <c r="BC213" i="26"/>
  <c r="BC212" i="26"/>
  <c r="BC211" i="26"/>
  <c r="BC210" i="26"/>
  <c r="BC209" i="26"/>
  <c r="BC208" i="26"/>
  <c r="BC207" i="26"/>
  <c r="BC206" i="26"/>
  <c r="BC205" i="26"/>
  <c r="BC204" i="26"/>
  <c r="BC203" i="26"/>
  <c r="BC202" i="26"/>
  <c r="BC201" i="26"/>
  <c r="BC200" i="26"/>
  <c r="BC199" i="26"/>
  <c r="BC198" i="26"/>
  <c r="BC197" i="26"/>
  <c r="BC196" i="26"/>
  <c r="BC195" i="26"/>
  <c r="BC194" i="26"/>
  <c r="BC193" i="26"/>
  <c r="BC192" i="26"/>
  <c r="BC191" i="26"/>
  <c r="BC190" i="26"/>
  <c r="BC189" i="26"/>
  <c r="BC188" i="26"/>
  <c r="BC187" i="26"/>
  <c r="BC186" i="26"/>
  <c r="BC185" i="26"/>
  <c r="BC184" i="26"/>
  <c r="BC183" i="26"/>
  <c r="BC182" i="26"/>
  <c r="BC181" i="26"/>
  <c r="BC180" i="26"/>
  <c r="BC179" i="26"/>
  <c r="BC178" i="26"/>
  <c r="BC177" i="26"/>
  <c r="BC176" i="26"/>
  <c r="BC175" i="26"/>
  <c r="BC174" i="26"/>
  <c r="BC173" i="26"/>
  <c r="BC172" i="26"/>
  <c r="BC171" i="26"/>
  <c r="BC170" i="26"/>
  <c r="BC169" i="26"/>
  <c r="BC168" i="26"/>
  <c r="BC167" i="26"/>
  <c r="BC166" i="26"/>
  <c r="BC165" i="26"/>
  <c r="BC164" i="26"/>
  <c r="BC163" i="26"/>
  <c r="BC162" i="26"/>
  <c r="BC161" i="26"/>
  <c r="BC160" i="26"/>
  <c r="BC159" i="26"/>
  <c r="BC158" i="26"/>
  <c r="BC157" i="26"/>
  <c r="BC156" i="26"/>
  <c r="BC155" i="26"/>
  <c r="BC154" i="26"/>
  <c r="BC153" i="26"/>
  <c r="BC152" i="26"/>
  <c r="BC151" i="26"/>
  <c r="BC150" i="26"/>
  <c r="BC149" i="26"/>
  <c r="BC148" i="26"/>
  <c r="BC147" i="26"/>
  <c r="BC146" i="26"/>
  <c r="BC145" i="26"/>
  <c r="BC144" i="26"/>
  <c r="BC143" i="26"/>
  <c r="BC142" i="26"/>
  <c r="BC141" i="26"/>
  <c r="BC140" i="26"/>
  <c r="BC139" i="26"/>
  <c r="BC138" i="26"/>
  <c r="BC137" i="26"/>
  <c r="BC136" i="26"/>
  <c r="BC135" i="26"/>
  <c r="BC134" i="26"/>
  <c r="BC133" i="26"/>
  <c r="BC132" i="26"/>
  <c r="BC131" i="26"/>
  <c r="BC130" i="26"/>
  <c r="BC129" i="26"/>
  <c r="BC128" i="26"/>
  <c r="BC127" i="26"/>
  <c r="BC126" i="26"/>
  <c r="BC125" i="26"/>
  <c r="BC124" i="26"/>
  <c r="BC123" i="26"/>
  <c r="BC122" i="26"/>
  <c r="BC121" i="26"/>
  <c r="BC120" i="26"/>
  <c r="BC119" i="26"/>
  <c r="BC118" i="26"/>
  <c r="BC117" i="26"/>
  <c r="BC116" i="26"/>
  <c r="BC115" i="26"/>
  <c r="BC114" i="26"/>
  <c r="BC113" i="26"/>
  <c r="BC112" i="26"/>
  <c r="BC111" i="26"/>
  <c r="BC110" i="26"/>
  <c r="BC109" i="26"/>
  <c r="BC108" i="26"/>
  <c r="BC107" i="26"/>
  <c r="BC106" i="26"/>
  <c r="BC105" i="26"/>
  <c r="BC104" i="26"/>
  <c r="BC103" i="26"/>
  <c r="BC102" i="26"/>
  <c r="BC101" i="26"/>
  <c r="BC100" i="26"/>
  <c r="BC99" i="26"/>
  <c r="BC98" i="26"/>
  <c r="BC97" i="26"/>
  <c r="BC96" i="26"/>
  <c r="BC95" i="26"/>
  <c r="BC94" i="26"/>
  <c r="BC93" i="26"/>
  <c r="BC92" i="26"/>
  <c r="BC91" i="26"/>
  <c r="BC90" i="26"/>
  <c r="BC89" i="26"/>
  <c r="BC88" i="26"/>
  <c r="BC87" i="26"/>
  <c r="BC86" i="26"/>
  <c r="BC85" i="26"/>
  <c r="BC84" i="26"/>
  <c r="BC83" i="26"/>
  <c r="BC82" i="26"/>
  <c r="BC81" i="26"/>
  <c r="BC80" i="26"/>
  <c r="BC79" i="26"/>
  <c r="BC78" i="26"/>
  <c r="BC77" i="26"/>
  <c r="BC76" i="26"/>
  <c r="BC75" i="26"/>
  <c r="BC74" i="26"/>
  <c r="BC73" i="26"/>
  <c r="BC72" i="26"/>
  <c r="BC71" i="26"/>
  <c r="BC70" i="26"/>
  <c r="BC69" i="26"/>
  <c r="BC68" i="26"/>
  <c r="BC67" i="26"/>
  <c r="BC66" i="26"/>
  <c r="BC65" i="26"/>
  <c r="BC64" i="26"/>
  <c r="BC63" i="26"/>
  <c r="BC62" i="26"/>
  <c r="BC61" i="26"/>
  <c r="BC60" i="26"/>
  <c r="BC59" i="26"/>
  <c r="BC58" i="26"/>
  <c r="BC57" i="26"/>
  <c r="BC56" i="26"/>
  <c r="BC55" i="26"/>
  <c r="BC54" i="26"/>
  <c r="BC53" i="26"/>
  <c r="BC52" i="26"/>
  <c r="BC51" i="26"/>
  <c r="BC50" i="26"/>
  <c r="BC49" i="26"/>
  <c r="BC48" i="26"/>
  <c r="BC47" i="26"/>
  <c r="BC46" i="26"/>
  <c r="BC45" i="26"/>
  <c r="BC44" i="26"/>
  <c r="BC43" i="26"/>
  <c r="BC42" i="26"/>
  <c r="BC41" i="26"/>
  <c r="BC40" i="26"/>
  <c r="BC39" i="26"/>
  <c r="BC38" i="26"/>
  <c r="BC37" i="26"/>
  <c r="BC36" i="26"/>
  <c r="BC35" i="26"/>
  <c r="BC34" i="26"/>
  <c r="BC33" i="26"/>
  <c r="BC32" i="26"/>
  <c r="AG29" i="26"/>
  <c r="R29" i="26"/>
  <c r="BC31" i="26"/>
  <c r="AG28" i="26"/>
  <c r="AH28" i="26" s="1"/>
  <c r="R28" i="26"/>
  <c r="BC30" i="26"/>
  <c r="AG27" i="26"/>
  <c r="AH27" i="26" s="1"/>
  <c r="R27" i="26"/>
  <c r="BC29" i="26"/>
  <c r="AG26" i="26"/>
  <c r="AH26" i="26" s="1"/>
  <c r="R26" i="26"/>
  <c r="BC28" i="26"/>
  <c r="AG25" i="26"/>
  <c r="R25" i="26"/>
  <c r="BC27" i="26"/>
  <c r="AG24" i="26"/>
  <c r="R24" i="26"/>
  <c r="BC26" i="26"/>
  <c r="AG23" i="26"/>
  <c r="R23" i="26"/>
  <c r="BC25" i="26"/>
  <c r="AG22" i="26"/>
  <c r="AH22" i="26" s="1"/>
  <c r="R22" i="26"/>
  <c r="BC24" i="26"/>
  <c r="AG21" i="26"/>
  <c r="R21" i="26"/>
  <c r="BC23" i="26"/>
  <c r="AG20" i="26"/>
  <c r="AH20" i="26" s="1"/>
  <c r="R20" i="26"/>
  <c r="BC22" i="26"/>
  <c r="AG19" i="26"/>
  <c r="AH19" i="26" s="1"/>
  <c r="R19" i="26"/>
  <c r="BC21" i="26"/>
  <c r="AG18" i="26"/>
  <c r="AH18" i="26" s="1"/>
  <c r="R18" i="26"/>
  <c r="BC20" i="26"/>
  <c r="AG17" i="26"/>
  <c r="R17" i="26"/>
  <c r="BC19" i="26"/>
  <c r="AG16" i="26"/>
  <c r="R16" i="26"/>
  <c r="BC18" i="26"/>
  <c r="AG15" i="26"/>
  <c r="R15" i="26"/>
  <c r="BC17" i="26"/>
  <c r="AG14" i="26"/>
  <c r="AH14" i="26" s="1"/>
  <c r="R14" i="26"/>
  <c r="BC16" i="26"/>
  <c r="AG13" i="26"/>
  <c r="R13" i="26"/>
  <c r="BC15" i="26"/>
  <c r="AG12" i="26"/>
  <c r="AH12" i="26" s="1"/>
  <c r="R12" i="26"/>
  <c r="BC14" i="26"/>
  <c r="AG11" i="26"/>
  <c r="AH11" i="26" s="1"/>
  <c r="R11" i="26"/>
  <c r="BC13" i="26"/>
  <c r="AG10" i="26"/>
  <c r="R10" i="26"/>
  <c r="BC12" i="26"/>
  <c r="BC11" i="26"/>
  <c r="BC10" i="26"/>
  <c r="AX1009" i="24"/>
  <c r="AX1008" i="24"/>
  <c r="AX1007" i="24"/>
  <c r="AX1006" i="24"/>
  <c r="AX1005" i="24"/>
  <c r="AX1004" i="24"/>
  <c r="AX1003" i="24"/>
  <c r="AX1002" i="24"/>
  <c r="AX1001" i="24"/>
  <c r="AX1000" i="24"/>
  <c r="AX999" i="24"/>
  <c r="AX998" i="24"/>
  <c r="AX997" i="24"/>
  <c r="AX996" i="24"/>
  <c r="AX995" i="24"/>
  <c r="AX994" i="24"/>
  <c r="AX993" i="24"/>
  <c r="AX992" i="24"/>
  <c r="AX991" i="24"/>
  <c r="AX990" i="24"/>
  <c r="AX989" i="24"/>
  <c r="AX988" i="24"/>
  <c r="AX987" i="24"/>
  <c r="AX986" i="24"/>
  <c r="AX985" i="24"/>
  <c r="AX984" i="24"/>
  <c r="AX983" i="24"/>
  <c r="AX982" i="24"/>
  <c r="AX981" i="24"/>
  <c r="AX980" i="24"/>
  <c r="AX979" i="24"/>
  <c r="AX978" i="24"/>
  <c r="AX977" i="24"/>
  <c r="AX976" i="24"/>
  <c r="AX975" i="24"/>
  <c r="AX974" i="24"/>
  <c r="AX973" i="24"/>
  <c r="AX972" i="24"/>
  <c r="AX971" i="24"/>
  <c r="AX970" i="24"/>
  <c r="AX969" i="24"/>
  <c r="AX968" i="24"/>
  <c r="AX967" i="24"/>
  <c r="AX966" i="24"/>
  <c r="AX965" i="24"/>
  <c r="AX964" i="24"/>
  <c r="AX963" i="24"/>
  <c r="AX962" i="24"/>
  <c r="AX961" i="24"/>
  <c r="AX960" i="24"/>
  <c r="AX959" i="24"/>
  <c r="AX958" i="24"/>
  <c r="AX957" i="24"/>
  <c r="AX956" i="24"/>
  <c r="AX955" i="24"/>
  <c r="AX954" i="24"/>
  <c r="AX953" i="24"/>
  <c r="AX952" i="24"/>
  <c r="AX951" i="24"/>
  <c r="AX950" i="24"/>
  <c r="AX949" i="24"/>
  <c r="AX948" i="24"/>
  <c r="AX947" i="24"/>
  <c r="AX946" i="24"/>
  <c r="AX945" i="24"/>
  <c r="AX944" i="24"/>
  <c r="AX943" i="24"/>
  <c r="AX942" i="24"/>
  <c r="AX941" i="24"/>
  <c r="AX940" i="24"/>
  <c r="AX939" i="24"/>
  <c r="AX938" i="24"/>
  <c r="AX937" i="24"/>
  <c r="AX936" i="24"/>
  <c r="AX935" i="24"/>
  <c r="AX934" i="24"/>
  <c r="AX933" i="24"/>
  <c r="AX932" i="24"/>
  <c r="AX931" i="24"/>
  <c r="AX930" i="24"/>
  <c r="AX929" i="24"/>
  <c r="AX928" i="24"/>
  <c r="AX927" i="24"/>
  <c r="AX926" i="24"/>
  <c r="AX925" i="24"/>
  <c r="AX924" i="24"/>
  <c r="AX923" i="24"/>
  <c r="AX922" i="24"/>
  <c r="AX921" i="24"/>
  <c r="AX920" i="24"/>
  <c r="AX919" i="24"/>
  <c r="AX918" i="24"/>
  <c r="AX917" i="24"/>
  <c r="AX916" i="24"/>
  <c r="AX915" i="24"/>
  <c r="AX914" i="24"/>
  <c r="AX913" i="24"/>
  <c r="AX912" i="24"/>
  <c r="AX911" i="24"/>
  <c r="AX910" i="24"/>
  <c r="AX909" i="24"/>
  <c r="AX908" i="24"/>
  <c r="AX907" i="24"/>
  <c r="AX906" i="24"/>
  <c r="AX905" i="24"/>
  <c r="AX904" i="24"/>
  <c r="AX903" i="24"/>
  <c r="AX902" i="24"/>
  <c r="AX901" i="24"/>
  <c r="AX900" i="24"/>
  <c r="AX899" i="24"/>
  <c r="AX898" i="24"/>
  <c r="AX897" i="24"/>
  <c r="AX896" i="24"/>
  <c r="AX895" i="24"/>
  <c r="AX894" i="24"/>
  <c r="AX893" i="24"/>
  <c r="AX892" i="24"/>
  <c r="AX891" i="24"/>
  <c r="AX890" i="24"/>
  <c r="AX889" i="24"/>
  <c r="AX888" i="24"/>
  <c r="AX887" i="24"/>
  <c r="AX886" i="24"/>
  <c r="AX885" i="24"/>
  <c r="AX884" i="24"/>
  <c r="AX883" i="24"/>
  <c r="AX882" i="24"/>
  <c r="AX881" i="24"/>
  <c r="AX880" i="24"/>
  <c r="AX879" i="24"/>
  <c r="AX878" i="24"/>
  <c r="AX877" i="24"/>
  <c r="AX876" i="24"/>
  <c r="AX875" i="24"/>
  <c r="AX874" i="24"/>
  <c r="AX873" i="24"/>
  <c r="AX872" i="24"/>
  <c r="AX871" i="24"/>
  <c r="AX870" i="24"/>
  <c r="AX869" i="24"/>
  <c r="AX868" i="24"/>
  <c r="AX867" i="24"/>
  <c r="AX866" i="24"/>
  <c r="AX865" i="24"/>
  <c r="AX864" i="24"/>
  <c r="AX863" i="24"/>
  <c r="AX862" i="24"/>
  <c r="AX861" i="24"/>
  <c r="AX860" i="24"/>
  <c r="AX859" i="24"/>
  <c r="AX858" i="24"/>
  <c r="AX857" i="24"/>
  <c r="AX856" i="24"/>
  <c r="AX855" i="24"/>
  <c r="AX854" i="24"/>
  <c r="AX853" i="24"/>
  <c r="AX852" i="24"/>
  <c r="AX851" i="24"/>
  <c r="AX850" i="24"/>
  <c r="AX849" i="24"/>
  <c r="AX848" i="24"/>
  <c r="AX847" i="24"/>
  <c r="AX846" i="24"/>
  <c r="AX845" i="24"/>
  <c r="AX844" i="24"/>
  <c r="AX843" i="24"/>
  <c r="AX842" i="24"/>
  <c r="AX841" i="24"/>
  <c r="AX840" i="24"/>
  <c r="AX839" i="24"/>
  <c r="AX838" i="24"/>
  <c r="AX837" i="24"/>
  <c r="AX836" i="24"/>
  <c r="AX835" i="24"/>
  <c r="AX834" i="24"/>
  <c r="AX833" i="24"/>
  <c r="AX832" i="24"/>
  <c r="AX831" i="24"/>
  <c r="AX830" i="24"/>
  <c r="AX829" i="24"/>
  <c r="AX828" i="24"/>
  <c r="AX827" i="24"/>
  <c r="AX826" i="24"/>
  <c r="AX825" i="24"/>
  <c r="AX824" i="24"/>
  <c r="AX823" i="24"/>
  <c r="AX822" i="24"/>
  <c r="AX821" i="24"/>
  <c r="AX820" i="24"/>
  <c r="AX819" i="24"/>
  <c r="AX818" i="24"/>
  <c r="AX817" i="24"/>
  <c r="AX816" i="24"/>
  <c r="AX815" i="24"/>
  <c r="AX814" i="24"/>
  <c r="AX813" i="24"/>
  <c r="AX812" i="24"/>
  <c r="AX811" i="24"/>
  <c r="AX810" i="24"/>
  <c r="AX809" i="24"/>
  <c r="AX808" i="24"/>
  <c r="AX807" i="24"/>
  <c r="AX806" i="24"/>
  <c r="AX805" i="24"/>
  <c r="AX804" i="24"/>
  <c r="AX803" i="24"/>
  <c r="AX802" i="24"/>
  <c r="AX801" i="24"/>
  <c r="AX800" i="24"/>
  <c r="AX799" i="24"/>
  <c r="AX798" i="24"/>
  <c r="AX797" i="24"/>
  <c r="AX796" i="24"/>
  <c r="AX795" i="24"/>
  <c r="AX794" i="24"/>
  <c r="AX793" i="24"/>
  <c r="AX792" i="24"/>
  <c r="AX791" i="24"/>
  <c r="AX790" i="24"/>
  <c r="AX789" i="24"/>
  <c r="AX788" i="24"/>
  <c r="AX787" i="24"/>
  <c r="AX786" i="24"/>
  <c r="AX785" i="24"/>
  <c r="AX784" i="24"/>
  <c r="AX783" i="24"/>
  <c r="AX782" i="24"/>
  <c r="AX781" i="24"/>
  <c r="AX780" i="24"/>
  <c r="AX779" i="24"/>
  <c r="AX778" i="24"/>
  <c r="AX777" i="24"/>
  <c r="AX776" i="24"/>
  <c r="AX775" i="24"/>
  <c r="AX774" i="24"/>
  <c r="AX773" i="24"/>
  <c r="AX772" i="24"/>
  <c r="AX771" i="24"/>
  <c r="AX770" i="24"/>
  <c r="AX769" i="24"/>
  <c r="AX768" i="24"/>
  <c r="AX767" i="24"/>
  <c r="AX766" i="24"/>
  <c r="AX765" i="24"/>
  <c r="AX764" i="24"/>
  <c r="AX763" i="24"/>
  <c r="AX762" i="24"/>
  <c r="AX761" i="24"/>
  <c r="AX760" i="24"/>
  <c r="AX759" i="24"/>
  <c r="AX758" i="24"/>
  <c r="AX757" i="24"/>
  <c r="AX756" i="24"/>
  <c r="AX755" i="24"/>
  <c r="AX754" i="24"/>
  <c r="AX753" i="24"/>
  <c r="AX752" i="24"/>
  <c r="AX751" i="24"/>
  <c r="AX750" i="24"/>
  <c r="AX749" i="24"/>
  <c r="AX748" i="24"/>
  <c r="AX747" i="24"/>
  <c r="AX746" i="24"/>
  <c r="AX745" i="24"/>
  <c r="AX744" i="24"/>
  <c r="AX743" i="24"/>
  <c r="AX742" i="24"/>
  <c r="AX741" i="24"/>
  <c r="AX740" i="24"/>
  <c r="AX739" i="24"/>
  <c r="AX738" i="24"/>
  <c r="AX737" i="24"/>
  <c r="AX736" i="24"/>
  <c r="AX735" i="24"/>
  <c r="AX734" i="24"/>
  <c r="AX733" i="24"/>
  <c r="AX732" i="24"/>
  <c r="AX731" i="24"/>
  <c r="AX730" i="24"/>
  <c r="AX729" i="24"/>
  <c r="AX728" i="24"/>
  <c r="AX727" i="24"/>
  <c r="AX726" i="24"/>
  <c r="AX725" i="24"/>
  <c r="AX724" i="24"/>
  <c r="AX723" i="24"/>
  <c r="AX722" i="24"/>
  <c r="AX721" i="24"/>
  <c r="AX720" i="24"/>
  <c r="AX719" i="24"/>
  <c r="AX718" i="24"/>
  <c r="AX717" i="24"/>
  <c r="AX716" i="24"/>
  <c r="AX715" i="24"/>
  <c r="AX714" i="24"/>
  <c r="AX713" i="24"/>
  <c r="AX712" i="24"/>
  <c r="AX711" i="24"/>
  <c r="AX710" i="24"/>
  <c r="AX709" i="24"/>
  <c r="AX708" i="24"/>
  <c r="AX707" i="24"/>
  <c r="AX706" i="24"/>
  <c r="AX705" i="24"/>
  <c r="AX704" i="24"/>
  <c r="AX703" i="24"/>
  <c r="AX702" i="24"/>
  <c r="AX701" i="24"/>
  <c r="AX700" i="24"/>
  <c r="AX699" i="24"/>
  <c r="AX698" i="24"/>
  <c r="AX697" i="24"/>
  <c r="AX696" i="24"/>
  <c r="AX695" i="24"/>
  <c r="AX694" i="24"/>
  <c r="AX693" i="24"/>
  <c r="AX692" i="24"/>
  <c r="AX691" i="24"/>
  <c r="AX690" i="24"/>
  <c r="AX689" i="24"/>
  <c r="AX688" i="24"/>
  <c r="AX687" i="24"/>
  <c r="AX686" i="24"/>
  <c r="AX685" i="24"/>
  <c r="AX684" i="24"/>
  <c r="AX683" i="24"/>
  <c r="AX682" i="24"/>
  <c r="AX681" i="24"/>
  <c r="AX680" i="24"/>
  <c r="AX679" i="24"/>
  <c r="AX678" i="24"/>
  <c r="AX677" i="24"/>
  <c r="AX676" i="24"/>
  <c r="AX675" i="24"/>
  <c r="AX674" i="24"/>
  <c r="AX673" i="24"/>
  <c r="AX672" i="24"/>
  <c r="AX671" i="24"/>
  <c r="AX670" i="24"/>
  <c r="AX669" i="24"/>
  <c r="AX668" i="24"/>
  <c r="AX667" i="24"/>
  <c r="AX666" i="24"/>
  <c r="AX665" i="24"/>
  <c r="AX664" i="24"/>
  <c r="AX663" i="24"/>
  <c r="AX662" i="24"/>
  <c r="AX661" i="24"/>
  <c r="AX660" i="24"/>
  <c r="AX659" i="24"/>
  <c r="AX658" i="24"/>
  <c r="AX657" i="24"/>
  <c r="AX656" i="24"/>
  <c r="AX655" i="24"/>
  <c r="AX654" i="24"/>
  <c r="AX653" i="24"/>
  <c r="AX652" i="24"/>
  <c r="AX651" i="24"/>
  <c r="AX650" i="24"/>
  <c r="AX649" i="24"/>
  <c r="AX648" i="24"/>
  <c r="AX647" i="24"/>
  <c r="AX646" i="24"/>
  <c r="AX645" i="24"/>
  <c r="AX644" i="24"/>
  <c r="AX643" i="24"/>
  <c r="AX642" i="24"/>
  <c r="AX641" i="24"/>
  <c r="AX640" i="24"/>
  <c r="AX639" i="24"/>
  <c r="AX638" i="24"/>
  <c r="AX637" i="24"/>
  <c r="AX636" i="24"/>
  <c r="AX635" i="24"/>
  <c r="AX634" i="24"/>
  <c r="AX633" i="24"/>
  <c r="AX632" i="24"/>
  <c r="AX631" i="24"/>
  <c r="AX630" i="24"/>
  <c r="AX629" i="24"/>
  <c r="AX628" i="24"/>
  <c r="AX627" i="24"/>
  <c r="AX626" i="24"/>
  <c r="AX625" i="24"/>
  <c r="AX624" i="24"/>
  <c r="AX623" i="24"/>
  <c r="AX622" i="24"/>
  <c r="AX621" i="24"/>
  <c r="AX620" i="24"/>
  <c r="AX619" i="24"/>
  <c r="AX618" i="24"/>
  <c r="AX617" i="24"/>
  <c r="AX616" i="24"/>
  <c r="AX615" i="24"/>
  <c r="AX614" i="24"/>
  <c r="AX613" i="24"/>
  <c r="AX612" i="24"/>
  <c r="AX611" i="24"/>
  <c r="AX610" i="24"/>
  <c r="AX609" i="24"/>
  <c r="AX608" i="24"/>
  <c r="AX607" i="24"/>
  <c r="AX606" i="24"/>
  <c r="AX605" i="24"/>
  <c r="AX604" i="24"/>
  <c r="AX603" i="24"/>
  <c r="AX602" i="24"/>
  <c r="AX601" i="24"/>
  <c r="AX600" i="24"/>
  <c r="AX599" i="24"/>
  <c r="AX598" i="24"/>
  <c r="AX597" i="24"/>
  <c r="AX596" i="24"/>
  <c r="AX595" i="24"/>
  <c r="AX594" i="24"/>
  <c r="AX593" i="24"/>
  <c r="AX592" i="24"/>
  <c r="AX591" i="24"/>
  <c r="AX590" i="24"/>
  <c r="AX589" i="24"/>
  <c r="AX588" i="24"/>
  <c r="AX587" i="24"/>
  <c r="AX586" i="24"/>
  <c r="AX585" i="24"/>
  <c r="AX584" i="24"/>
  <c r="AX583" i="24"/>
  <c r="AX582" i="24"/>
  <c r="AX581" i="24"/>
  <c r="AX580" i="24"/>
  <c r="AX579" i="24"/>
  <c r="AX578" i="24"/>
  <c r="AX577" i="24"/>
  <c r="AX576" i="24"/>
  <c r="AX575" i="24"/>
  <c r="AX574" i="24"/>
  <c r="AX573" i="24"/>
  <c r="AX572" i="24"/>
  <c r="AX571" i="24"/>
  <c r="AX570" i="24"/>
  <c r="AX569" i="24"/>
  <c r="AX568" i="24"/>
  <c r="AX567" i="24"/>
  <c r="AX566" i="24"/>
  <c r="AX565" i="24"/>
  <c r="AX564" i="24"/>
  <c r="AX563" i="24"/>
  <c r="AX562" i="24"/>
  <c r="AX561" i="24"/>
  <c r="AX560" i="24"/>
  <c r="AX559" i="24"/>
  <c r="AX558" i="24"/>
  <c r="AX557" i="24"/>
  <c r="AX556" i="24"/>
  <c r="AX555" i="24"/>
  <c r="AX554" i="24"/>
  <c r="AX553" i="24"/>
  <c r="AX552" i="24"/>
  <c r="AX551" i="24"/>
  <c r="AX550" i="24"/>
  <c r="AX549" i="24"/>
  <c r="AX548" i="24"/>
  <c r="AX547" i="24"/>
  <c r="AX546" i="24"/>
  <c r="AX545" i="24"/>
  <c r="AX544" i="24"/>
  <c r="AX543" i="24"/>
  <c r="AX542" i="24"/>
  <c r="AX541" i="24"/>
  <c r="AX540" i="24"/>
  <c r="AX539" i="24"/>
  <c r="AX538" i="24"/>
  <c r="AX537" i="24"/>
  <c r="AX536" i="24"/>
  <c r="AX535" i="24"/>
  <c r="AX534" i="24"/>
  <c r="AX533" i="24"/>
  <c r="AX532" i="24"/>
  <c r="AX531" i="24"/>
  <c r="AX530" i="24"/>
  <c r="AX529" i="24"/>
  <c r="AX528" i="24"/>
  <c r="AX527" i="24"/>
  <c r="AX526" i="24"/>
  <c r="AX525" i="24"/>
  <c r="AX524" i="24"/>
  <c r="AX523" i="24"/>
  <c r="AX522" i="24"/>
  <c r="AX521" i="24"/>
  <c r="AX520" i="24"/>
  <c r="AX519" i="24"/>
  <c r="AX518" i="24"/>
  <c r="AX517" i="24"/>
  <c r="AX516" i="24"/>
  <c r="AX515" i="24"/>
  <c r="AX514" i="24"/>
  <c r="AX513" i="24"/>
  <c r="AX512" i="24"/>
  <c r="AX511" i="24"/>
  <c r="AX510" i="24"/>
  <c r="AX509" i="24"/>
  <c r="AX508" i="24"/>
  <c r="AX507" i="24"/>
  <c r="AX506" i="24"/>
  <c r="AX505" i="24"/>
  <c r="AX504" i="24"/>
  <c r="AX503" i="24"/>
  <c r="AX502" i="24"/>
  <c r="AX501" i="24"/>
  <c r="AX500" i="24"/>
  <c r="AX499" i="24"/>
  <c r="AX498" i="24"/>
  <c r="AX497" i="24"/>
  <c r="AX496" i="24"/>
  <c r="AX495" i="24"/>
  <c r="AX494" i="24"/>
  <c r="AX493" i="24"/>
  <c r="AX492" i="24"/>
  <c r="AX491" i="24"/>
  <c r="AX490" i="24"/>
  <c r="AX489" i="24"/>
  <c r="AX488" i="24"/>
  <c r="AX487" i="24"/>
  <c r="AX486" i="24"/>
  <c r="AX485" i="24"/>
  <c r="AX484" i="24"/>
  <c r="AX483" i="24"/>
  <c r="AX482" i="24"/>
  <c r="AX481" i="24"/>
  <c r="AX480" i="24"/>
  <c r="AX479" i="24"/>
  <c r="AX478" i="24"/>
  <c r="AX477" i="24"/>
  <c r="AX476" i="24"/>
  <c r="AX475" i="24"/>
  <c r="AX474" i="24"/>
  <c r="AX473" i="24"/>
  <c r="AX472" i="24"/>
  <c r="AX471" i="24"/>
  <c r="AX470" i="24"/>
  <c r="AX469" i="24"/>
  <c r="AX468" i="24"/>
  <c r="AX467" i="24"/>
  <c r="AX466" i="24"/>
  <c r="AX465" i="24"/>
  <c r="AX464" i="24"/>
  <c r="AX463" i="24"/>
  <c r="AX462" i="24"/>
  <c r="AX461" i="24"/>
  <c r="AX460" i="24"/>
  <c r="AX459" i="24"/>
  <c r="AX458" i="24"/>
  <c r="AX457" i="24"/>
  <c r="AX456" i="24"/>
  <c r="AX455" i="24"/>
  <c r="AX454" i="24"/>
  <c r="AX453" i="24"/>
  <c r="AX452" i="24"/>
  <c r="AX451" i="24"/>
  <c r="AX450" i="24"/>
  <c r="AX449" i="24"/>
  <c r="AX448" i="24"/>
  <c r="AX447" i="24"/>
  <c r="AX446" i="24"/>
  <c r="AX445" i="24"/>
  <c r="AX444" i="24"/>
  <c r="AX443" i="24"/>
  <c r="AX442" i="24"/>
  <c r="AX441" i="24"/>
  <c r="AX440" i="24"/>
  <c r="AX439" i="24"/>
  <c r="AX438" i="24"/>
  <c r="AX437" i="24"/>
  <c r="AX436" i="24"/>
  <c r="AX435" i="24"/>
  <c r="AX434" i="24"/>
  <c r="AX433" i="24"/>
  <c r="AX432" i="24"/>
  <c r="AX431" i="24"/>
  <c r="AX430" i="24"/>
  <c r="AX429" i="24"/>
  <c r="AX428" i="24"/>
  <c r="AX427" i="24"/>
  <c r="AX426" i="24"/>
  <c r="AX425" i="24"/>
  <c r="AX424" i="24"/>
  <c r="AX423" i="24"/>
  <c r="AX422" i="24"/>
  <c r="AX421" i="24"/>
  <c r="AX420" i="24"/>
  <c r="AX419" i="24"/>
  <c r="AX418" i="24"/>
  <c r="AX417" i="24"/>
  <c r="AX416" i="24"/>
  <c r="AX415" i="24"/>
  <c r="AX414" i="24"/>
  <c r="AX413" i="24"/>
  <c r="AX412" i="24"/>
  <c r="AX411" i="24"/>
  <c r="AX410" i="24"/>
  <c r="AX409" i="24"/>
  <c r="AX408" i="24"/>
  <c r="AX407" i="24"/>
  <c r="AX406" i="24"/>
  <c r="AX405" i="24"/>
  <c r="AX404" i="24"/>
  <c r="AX403" i="24"/>
  <c r="AX402" i="24"/>
  <c r="AX401" i="24"/>
  <c r="AX400" i="24"/>
  <c r="AX399" i="24"/>
  <c r="AX398" i="24"/>
  <c r="AX397" i="24"/>
  <c r="AX396" i="24"/>
  <c r="AX395" i="24"/>
  <c r="AX394" i="24"/>
  <c r="AX393" i="24"/>
  <c r="AX392" i="24"/>
  <c r="AX391" i="24"/>
  <c r="AX390" i="24"/>
  <c r="AX389" i="24"/>
  <c r="AX388" i="24"/>
  <c r="AX387" i="24"/>
  <c r="AX386" i="24"/>
  <c r="AX385" i="24"/>
  <c r="AX384" i="24"/>
  <c r="AX383" i="24"/>
  <c r="AX382" i="24"/>
  <c r="AX381" i="24"/>
  <c r="AX380" i="24"/>
  <c r="AX379" i="24"/>
  <c r="AX378" i="24"/>
  <c r="AX377" i="24"/>
  <c r="AX376" i="24"/>
  <c r="AX375" i="24"/>
  <c r="AX374" i="24"/>
  <c r="AX373" i="24"/>
  <c r="AX372" i="24"/>
  <c r="AX371" i="24"/>
  <c r="AX370" i="24"/>
  <c r="AX369" i="24"/>
  <c r="AX368" i="24"/>
  <c r="AX367" i="24"/>
  <c r="AX366" i="24"/>
  <c r="AX365" i="24"/>
  <c r="AX364" i="24"/>
  <c r="AX363" i="24"/>
  <c r="AX362" i="24"/>
  <c r="AX361" i="24"/>
  <c r="AX360" i="24"/>
  <c r="AX359" i="24"/>
  <c r="AX358" i="24"/>
  <c r="AX357" i="24"/>
  <c r="AX356" i="24"/>
  <c r="AX355" i="24"/>
  <c r="AX354" i="24"/>
  <c r="AX353" i="24"/>
  <c r="AX352" i="24"/>
  <c r="AX351" i="24"/>
  <c r="AX350" i="24"/>
  <c r="AX349" i="24"/>
  <c r="AX348" i="24"/>
  <c r="AX347" i="24"/>
  <c r="AX346" i="24"/>
  <c r="AX345" i="24"/>
  <c r="AX344" i="24"/>
  <c r="AX343" i="24"/>
  <c r="AX342" i="24"/>
  <c r="AX341" i="24"/>
  <c r="AX340" i="24"/>
  <c r="AX339" i="24"/>
  <c r="AX338" i="24"/>
  <c r="AX337" i="24"/>
  <c r="AX336" i="24"/>
  <c r="AX335" i="24"/>
  <c r="AX334" i="24"/>
  <c r="AX333" i="24"/>
  <c r="AX332" i="24"/>
  <c r="AX331" i="24"/>
  <c r="AX330" i="24"/>
  <c r="AX329" i="24"/>
  <c r="AX328" i="24"/>
  <c r="AX327" i="24"/>
  <c r="AX326" i="24"/>
  <c r="AX325" i="24"/>
  <c r="AX324" i="24"/>
  <c r="AX323" i="24"/>
  <c r="AX322" i="24"/>
  <c r="AX321" i="24"/>
  <c r="AX320" i="24"/>
  <c r="AX319" i="24"/>
  <c r="AX318" i="24"/>
  <c r="AX317" i="24"/>
  <c r="AX316" i="24"/>
  <c r="AX315" i="24"/>
  <c r="AX314" i="24"/>
  <c r="AX313" i="24"/>
  <c r="AX312" i="24"/>
  <c r="AX311" i="24"/>
  <c r="AX310" i="24"/>
  <c r="AX309" i="24"/>
  <c r="AX308" i="24"/>
  <c r="AX307" i="24"/>
  <c r="AX306" i="24"/>
  <c r="AX305" i="24"/>
  <c r="AX304" i="24"/>
  <c r="AX303" i="24"/>
  <c r="AX302" i="24"/>
  <c r="AX301" i="24"/>
  <c r="AX300" i="24"/>
  <c r="AX299" i="24"/>
  <c r="AX298" i="24"/>
  <c r="AX297" i="24"/>
  <c r="AX296" i="24"/>
  <c r="AX295" i="24"/>
  <c r="AX294" i="24"/>
  <c r="AX293" i="24"/>
  <c r="AX292" i="24"/>
  <c r="AX291" i="24"/>
  <c r="AX290" i="24"/>
  <c r="AX289" i="24"/>
  <c r="AX288" i="24"/>
  <c r="AX287" i="24"/>
  <c r="AX286" i="24"/>
  <c r="AX285" i="24"/>
  <c r="AX284" i="24"/>
  <c r="AX283" i="24"/>
  <c r="AX282" i="24"/>
  <c r="AX281" i="24"/>
  <c r="AX280" i="24"/>
  <c r="AX279" i="24"/>
  <c r="AX278" i="24"/>
  <c r="AX277" i="24"/>
  <c r="AX276" i="24"/>
  <c r="AX275" i="24"/>
  <c r="AX274" i="24"/>
  <c r="AX273" i="24"/>
  <c r="AX272" i="24"/>
  <c r="AX271" i="24"/>
  <c r="AX270" i="24"/>
  <c r="AX269" i="24"/>
  <c r="AX268" i="24"/>
  <c r="AX267" i="24"/>
  <c r="AX266" i="24"/>
  <c r="AX265" i="24"/>
  <c r="AX264" i="24"/>
  <c r="AX263" i="24"/>
  <c r="AX262" i="24"/>
  <c r="AX261" i="24"/>
  <c r="AX260" i="24"/>
  <c r="AX259" i="24"/>
  <c r="AX258" i="24"/>
  <c r="AX257" i="24"/>
  <c r="AX256" i="24"/>
  <c r="AX255" i="24"/>
  <c r="AX254" i="24"/>
  <c r="AX253" i="24"/>
  <c r="AX252" i="24"/>
  <c r="AX251" i="24"/>
  <c r="AX250" i="24"/>
  <c r="AX249" i="24"/>
  <c r="AX248" i="24"/>
  <c r="AX247" i="24"/>
  <c r="AX246" i="24"/>
  <c r="AX245" i="24"/>
  <c r="AX244" i="24"/>
  <c r="AX243" i="24"/>
  <c r="AX242" i="24"/>
  <c r="AX241" i="24"/>
  <c r="AX240" i="24"/>
  <c r="AX239" i="24"/>
  <c r="AX238" i="24"/>
  <c r="AX237" i="24"/>
  <c r="AX236" i="24"/>
  <c r="AX235" i="24"/>
  <c r="AX234" i="24"/>
  <c r="AX233" i="24"/>
  <c r="AX232" i="24"/>
  <c r="AX231" i="24"/>
  <c r="AX230" i="24"/>
  <c r="AX229" i="24"/>
  <c r="AX228" i="24"/>
  <c r="AX227" i="24"/>
  <c r="AX226" i="24"/>
  <c r="AX225" i="24"/>
  <c r="AX224" i="24"/>
  <c r="AX223" i="24"/>
  <c r="AX222" i="24"/>
  <c r="AX221" i="24"/>
  <c r="AX220" i="24"/>
  <c r="AX219" i="24"/>
  <c r="AX218" i="24"/>
  <c r="AX217" i="24"/>
  <c r="AX216" i="24"/>
  <c r="AX215" i="24"/>
  <c r="AX214" i="24"/>
  <c r="AX213" i="24"/>
  <c r="AX212" i="24"/>
  <c r="AX211" i="24"/>
  <c r="AX210" i="24"/>
  <c r="AX209" i="24"/>
  <c r="AX208" i="24"/>
  <c r="AX207" i="24"/>
  <c r="AX206" i="24"/>
  <c r="AX205" i="24"/>
  <c r="AX204" i="24"/>
  <c r="AX203" i="24"/>
  <c r="AX202" i="24"/>
  <c r="AX201" i="24"/>
  <c r="AX200" i="24"/>
  <c r="AX199" i="24"/>
  <c r="AX198" i="24"/>
  <c r="AX197" i="24"/>
  <c r="AX196" i="24"/>
  <c r="AX195" i="24"/>
  <c r="AX194" i="24"/>
  <c r="AX193" i="24"/>
  <c r="AX192" i="24"/>
  <c r="AX191" i="24"/>
  <c r="AX190" i="24"/>
  <c r="AX189" i="24"/>
  <c r="AX188" i="24"/>
  <c r="AX187" i="24"/>
  <c r="AX186" i="24"/>
  <c r="AX185" i="24"/>
  <c r="AX184" i="24"/>
  <c r="AX183" i="24"/>
  <c r="AX182" i="24"/>
  <c r="AX181" i="24"/>
  <c r="AX180" i="24"/>
  <c r="AX179" i="24"/>
  <c r="AX178" i="24"/>
  <c r="AX177" i="24"/>
  <c r="AX176" i="24"/>
  <c r="AX175" i="24"/>
  <c r="AX174" i="24"/>
  <c r="AX173" i="24"/>
  <c r="AX172" i="24"/>
  <c r="AX171" i="24"/>
  <c r="AX170" i="24"/>
  <c r="AX169" i="24"/>
  <c r="AX168" i="24"/>
  <c r="AX167" i="24"/>
  <c r="AX166" i="24"/>
  <c r="AX165" i="24"/>
  <c r="AX164" i="24"/>
  <c r="AX163" i="24"/>
  <c r="AX162" i="24"/>
  <c r="AX161" i="24"/>
  <c r="AX160" i="24"/>
  <c r="AX159" i="24"/>
  <c r="AX158" i="24"/>
  <c r="AX157" i="24"/>
  <c r="AX156" i="24"/>
  <c r="AX155" i="24"/>
  <c r="AX154" i="24"/>
  <c r="AX153" i="24"/>
  <c r="AX152" i="24"/>
  <c r="AX151" i="24"/>
  <c r="AX150" i="24"/>
  <c r="AX149" i="24"/>
  <c r="AX148" i="24"/>
  <c r="AX147" i="24"/>
  <c r="AX146" i="24"/>
  <c r="AX145" i="24"/>
  <c r="AX144" i="24"/>
  <c r="AX143" i="24"/>
  <c r="AX142" i="24"/>
  <c r="AX141" i="24"/>
  <c r="AX140" i="24"/>
  <c r="AX139" i="24"/>
  <c r="AX138" i="24"/>
  <c r="AX137" i="24"/>
  <c r="AX136" i="24"/>
  <c r="AX135" i="24"/>
  <c r="AX134" i="24"/>
  <c r="AX133" i="24"/>
  <c r="AX132" i="24"/>
  <c r="AX131" i="24"/>
  <c r="AX130" i="24"/>
  <c r="AX129" i="24"/>
  <c r="AX128" i="24"/>
  <c r="AX127" i="24"/>
  <c r="AX126" i="24"/>
  <c r="AX125" i="24"/>
  <c r="AX124" i="24"/>
  <c r="AX123" i="24"/>
  <c r="AX122" i="24"/>
  <c r="AX121" i="24"/>
  <c r="AX120" i="24"/>
  <c r="AX119" i="24"/>
  <c r="AX118" i="24"/>
  <c r="AX117" i="24"/>
  <c r="AX116" i="24"/>
  <c r="AX115" i="24"/>
  <c r="AX114" i="24"/>
  <c r="AX113" i="24"/>
  <c r="AX112" i="24"/>
  <c r="AX111" i="24"/>
  <c r="AX110" i="24"/>
  <c r="AX109" i="24"/>
  <c r="AX108" i="24"/>
  <c r="AX107" i="24"/>
  <c r="AX106" i="24"/>
  <c r="AX105" i="24"/>
  <c r="AX104" i="24"/>
  <c r="AX103" i="24"/>
  <c r="AX102" i="24"/>
  <c r="AX101" i="24"/>
  <c r="AX100" i="24"/>
  <c r="AX99" i="24"/>
  <c r="AX98" i="24"/>
  <c r="AX97" i="24"/>
  <c r="AX96" i="24"/>
  <c r="AX95" i="24"/>
  <c r="AX94" i="24"/>
  <c r="AX93" i="24"/>
  <c r="AX92" i="24"/>
  <c r="AX91" i="24"/>
  <c r="AX90" i="24"/>
  <c r="AX89" i="24"/>
  <c r="AX88" i="24"/>
  <c r="AX87" i="24"/>
  <c r="AX86" i="24"/>
  <c r="AX85" i="24"/>
  <c r="AX84" i="24"/>
  <c r="AX83" i="24"/>
  <c r="AX82" i="24"/>
  <c r="AX81" i="24"/>
  <c r="AX80" i="24"/>
  <c r="AX79" i="24"/>
  <c r="AX78" i="24"/>
  <c r="AX77" i="24"/>
  <c r="AX76" i="24"/>
  <c r="AX75" i="24"/>
  <c r="AX74" i="24"/>
  <c r="AX73" i="24"/>
  <c r="AX72" i="24"/>
  <c r="AX71" i="24"/>
  <c r="AX70" i="24"/>
  <c r="AX69" i="24"/>
  <c r="AX68" i="24"/>
  <c r="AX67" i="24"/>
  <c r="AX66" i="24"/>
  <c r="AX65" i="24"/>
  <c r="AX64" i="24"/>
  <c r="AX63" i="24"/>
  <c r="AX62" i="24"/>
  <c r="AX61" i="24"/>
  <c r="AX60" i="24"/>
  <c r="AX59" i="24"/>
  <c r="AX58" i="24"/>
  <c r="AX57" i="24"/>
  <c r="AX56" i="24"/>
  <c r="AX55" i="24"/>
  <c r="AX54" i="24"/>
  <c r="AX53" i="24"/>
  <c r="AX52" i="24"/>
  <c r="AX51" i="24"/>
  <c r="AX50" i="24"/>
  <c r="AX49" i="24"/>
  <c r="AD49" i="24"/>
  <c r="O49" i="24"/>
  <c r="AX48" i="24"/>
  <c r="AD48" i="24"/>
  <c r="O48" i="24"/>
  <c r="AX47" i="24"/>
  <c r="AD47" i="24"/>
  <c r="O47" i="24"/>
  <c r="AX46" i="24"/>
  <c r="AD46" i="24"/>
  <c r="O46" i="24"/>
  <c r="AX45" i="24"/>
  <c r="AD45" i="24"/>
  <c r="O45" i="24"/>
  <c r="AX44" i="24"/>
  <c r="AD44" i="24"/>
  <c r="O44" i="24"/>
  <c r="AX43" i="24"/>
  <c r="AD43" i="24"/>
  <c r="O43" i="24"/>
  <c r="AX42" i="24"/>
  <c r="AD42" i="24"/>
  <c r="O42" i="24"/>
  <c r="AX41" i="24"/>
  <c r="AD41" i="24"/>
  <c r="O41" i="24"/>
  <c r="AX40" i="24"/>
  <c r="AD40" i="24"/>
  <c r="O40" i="24"/>
  <c r="AX39" i="24"/>
  <c r="AD39" i="24"/>
  <c r="O39" i="24"/>
  <c r="AX38" i="24"/>
  <c r="AD38" i="24"/>
  <c r="O38" i="24"/>
  <c r="AX37" i="24"/>
  <c r="AD37" i="24"/>
  <c r="O37" i="24"/>
  <c r="AX36" i="24"/>
  <c r="AD36" i="24"/>
  <c r="O36" i="24"/>
  <c r="AX35" i="24"/>
  <c r="AD35" i="24"/>
  <c r="O35" i="24"/>
  <c r="AX34" i="24"/>
  <c r="AD34" i="24"/>
  <c r="O34" i="24"/>
  <c r="AX33" i="24"/>
  <c r="AD33" i="24"/>
  <c r="O33" i="24"/>
  <c r="AX32" i="24"/>
  <c r="AD32" i="24"/>
  <c r="O32" i="24"/>
  <c r="AX31" i="24"/>
  <c r="AD31" i="24"/>
  <c r="O31" i="24"/>
  <c r="AX30" i="24"/>
  <c r="AD30" i="24"/>
  <c r="O30" i="24"/>
  <c r="AX29" i="24"/>
  <c r="AD29" i="24"/>
  <c r="O29" i="24"/>
  <c r="AX28" i="24"/>
  <c r="AD28" i="24"/>
  <c r="O28" i="24"/>
  <c r="AX27" i="24"/>
  <c r="AD27" i="24"/>
  <c r="O27" i="24"/>
  <c r="AX26" i="24"/>
  <c r="AD26" i="24"/>
  <c r="O26" i="24"/>
  <c r="AX25" i="24"/>
  <c r="AD25" i="24"/>
  <c r="O25" i="24"/>
  <c r="AX24" i="24"/>
  <c r="AD24" i="24"/>
  <c r="O24" i="24"/>
  <c r="AX23" i="24"/>
  <c r="AD23" i="24"/>
  <c r="O23" i="24"/>
  <c r="AX22" i="24"/>
  <c r="AD22" i="24"/>
  <c r="O22" i="24"/>
  <c r="AX21" i="24"/>
  <c r="AD21" i="24"/>
  <c r="O21" i="24"/>
  <c r="AX20" i="24"/>
  <c r="AD20" i="24"/>
  <c r="O20" i="24"/>
  <c r="AX19" i="24"/>
  <c r="AD19" i="24"/>
  <c r="O19" i="24"/>
  <c r="AX18" i="24"/>
  <c r="AD18" i="24"/>
  <c r="O18" i="24"/>
  <c r="AX17" i="24"/>
  <c r="AD17" i="24"/>
  <c r="O17" i="24"/>
  <c r="AX16" i="24"/>
  <c r="AD16" i="24"/>
  <c r="O16" i="24"/>
  <c r="AX15" i="24"/>
  <c r="AD15" i="24"/>
  <c r="O15" i="24"/>
  <c r="AX14" i="24"/>
  <c r="AD14" i="24"/>
  <c r="O14" i="24"/>
  <c r="AX13" i="24"/>
  <c r="AD13" i="24"/>
  <c r="O13" i="24"/>
  <c r="AX12" i="24"/>
  <c r="AD12" i="24"/>
  <c r="O12" i="24"/>
  <c r="AX11" i="24"/>
  <c r="AD11" i="24"/>
  <c r="AE11" i="24" s="1"/>
  <c r="O11" i="24"/>
  <c r="AX10" i="24"/>
  <c r="AD10" i="24"/>
  <c r="AE10" i="24" s="1"/>
  <c r="O10" i="24"/>
  <c r="P10" i="24" s="1"/>
  <c r="N40" i="23"/>
  <c r="P44" i="23" s="1"/>
  <c r="S409" i="26" l="1"/>
  <c r="S37" i="26"/>
  <c r="S73" i="26"/>
  <c r="S173" i="26"/>
  <c r="S41" i="26"/>
  <c r="S141" i="26"/>
  <c r="S193" i="26"/>
  <c r="S209" i="26"/>
  <c r="S109" i="26"/>
  <c r="S161" i="26"/>
  <c r="S65" i="26"/>
  <c r="S117" i="26"/>
  <c r="S133" i="26"/>
  <c r="S169" i="26"/>
  <c r="S137" i="26"/>
  <c r="S85" i="26"/>
  <c r="S101" i="26"/>
  <c r="S217" i="26"/>
  <c r="S20" i="26"/>
  <c r="S34" i="26"/>
  <c r="S30" i="26"/>
  <c r="S500" i="26"/>
  <c r="S496" i="26"/>
  <c r="S492" i="26"/>
  <c r="S488" i="26"/>
  <c r="S484" i="26"/>
  <c r="S480" i="26"/>
  <c r="S476" i="26"/>
  <c r="S472" i="26"/>
  <c r="S468" i="26"/>
  <c r="S464" i="26"/>
  <c r="S460" i="26"/>
  <c r="S456" i="26"/>
  <c r="S452" i="26"/>
  <c r="S448" i="26"/>
  <c r="S444" i="26"/>
  <c r="S440" i="26"/>
  <c r="S436" i="26"/>
  <c r="S432" i="26"/>
  <c r="S428" i="26"/>
  <c r="S424" i="26"/>
  <c r="S420" i="26"/>
  <c r="S416" i="26"/>
  <c r="S412" i="26"/>
  <c r="S408" i="26"/>
  <c r="S404" i="26"/>
  <c r="S400" i="26"/>
  <c r="S396" i="26"/>
  <c r="S392" i="26"/>
  <c r="S388" i="26"/>
  <c r="S384" i="26"/>
  <c r="S380" i="26"/>
  <c r="S376" i="26"/>
  <c r="S228" i="26"/>
  <c r="S15" i="26"/>
  <c r="S23" i="26"/>
  <c r="S12" i="26"/>
  <c r="S28" i="26"/>
  <c r="S18" i="26"/>
  <c r="S33" i="26"/>
  <c r="S499" i="26"/>
  <c r="S495" i="26"/>
  <c r="S491" i="26"/>
  <c r="S487" i="26"/>
  <c r="S483" i="26"/>
  <c r="S479" i="26"/>
  <c r="S475" i="26"/>
  <c r="S471" i="26"/>
  <c r="S467" i="26"/>
  <c r="S463" i="26"/>
  <c r="S459" i="26"/>
  <c r="S455" i="26"/>
  <c r="S451" i="26"/>
  <c r="S447" i="26"/>
  <c r="S443" i="26"/>
  <c r="S439" i="26"/>
  <c r="S435" i="26"/>
  <c r="S431" i="26"/>
  <c r="S427" i="26"/>
  <c r="S423" i="26"/>
  <c r="S419" i="26"/>
  <c r="S415" i="26"/>
  <c r="S411" i="26"/>
  <c r="S407" i="26"/>
  <c r="S403" i="26"/>
  <c r="S399" i="26"/>
  <c r="S395" i="26"/>
  <c r="S391" i="26"/>
  <c r="S387" i="26"/>
  <c r="S383" i="26"/>
  <c r="S379" i="26"/>
  <c r="S375" i="26"/>
  <c r="S371" i="26"/>
  <c r="S331" i="26"/>
  <c r="S26" i="26"/>
  <c r="AH10" i="26"/>
  <c r="S13" i="26"/>
  <c r="S21" i="26"/>
  <c r="S29" i="26"/>
  <c r="S32" i="26"/>
  <c r="S498" i="26"/>
  <c r="S494" i="26"/>
  <c r="S490" i="26"/>
  <c r="S486" i="26"/>
  <c r="S482" i="26"/>
  <c r="S478" i="26"/>
  <c r="S474" i="26"/>
  <c r="S470" i="26"/>
  <c r="S466" i="26"/>
  <c r="S462" i="26"/>
  <c r="S458" i="26"/>
  <c r="S454" i="26"/>
  <c r="S450" i="26"/>
  <c r="S446" i="26"/>
  <c r="S442" i="26"/>
  <c r="S438" i="26"/>
  <c r="S434" i="26"/>
  <c r="S430" i="26"/>
  <c r="S426" i="26"/>
  <c r="S422" i="26"/>
  <c r="S418" i="26"/>
  <c r="S414" i="26"/>
  <c r="S410" i="26"/>
  <c r="S406" i="26"/>
  <c r="S402" i="26"/>
  <c r="S398" i="26"/>
  <c r="S394" i="26"/>
  <c r="S390" i="26"/>
  <c r="S386" i="26"/>
  <c r="S382" i="26"/>
  <c r="S378" i="26"/>
  <c r="S374" i="26"/>
  <c r="S370" i="26"/>
  <c r="S366" i="26"/>
  <c r="S362" i="26"/>
  <c r="S318" i="26"/>
  <c r="S25" i="26"/>
  <c r="S11" i="26"/>
  <c r="S19" i="26"/>
  <c r="S27" i="26"/>
  <c r="S17" i="26"/>
  <c r="S16" i="26"/>
  <c r="S24" i="26"/>
  <c r="S14" i="26"/>
  <c r="S22" i="26"/>
  <c r="S31" i="26"/>
  <c r="S497" i="26"/>
  <c r="S493" i="26"/>
  <c r="S489" i="26"/>
  <c r="S485" i="26"/>
  <c r="S481" i="26"/>
  <c r="S477" i="26"/>
  <c r="S473" i="26"/>
  <c r="S469" i="26"/>
  <c r="S465" i="26"/>
  <c r="S461" i="26"/>
  <c r="S457" i="26"/>
  <c r="S453" i="26"/>
  <c r="S449" i="26"/>
  <c r="S445" i="26"/>
  <c r="S441" i="26"/>
  <c r="S437" i="26"/>
  <c r="S433" i="26"/>
  <c r="S429" i="26"/>
  <c r="S425" i="26"/>
  <c r="S421" i="26"/>
  <c r="S417" i="26"/>
  <c r="S413" i="26"/>
  <c r="S345" i="26"/>
  <c r="S281" i="26"/>
  <c r="S372" i="26"/>
  <c r="S368" i="26"/>
  <c r="S364" i="26"/>
  <c r="S360" i="26"/>
  <c r="S356" i="26"/>
  <c r="S352" i="26"/>
  <c r="S348" i="26"/>
  <c r="S344" i="26"/>
  <c r="S340" i="26"/>
  <c r="S336" i="26"/>
  <c r="S332" i="26"/>
  <c r="S328" i="26"/>
  <c r="S324" i="26"/>
  <c r="S320" i="26"/>
  <c r="S316" i="26"/>
  <c r="S312" i="26"/>
  <c r="S308" i="26"/>
  <c r="S304" i="26"/>
  <c r="S300" i="26"/>
  <c r="S296" i="26"/>
  <c r="S292" i="26"/>
  <c r="S288" i="26"/>
  <c r="S284" i="26"/>
  <c r="S280" i="26"/>
  <c r="S276" i="26"/>
  <c r="S272" i="26"/>
  <c r="S268" i="26"/>
  <c r="S264" i="26"/>
  <c r="S260" i="26"/>
  <c r="S256" i="26"/>
  <c r="S252" i="26"/>
  <c r="S248" i="26"/>
  <c r="S244" i="26"/>
  <c r="S240" i="26"/>
  <c r="S236" i="26"/>
  <c r="S232" i="26"/>
  <c r="S224" i="26"/>
  <c r="S220" i="26"/>
  <c r="S216" i="26"/>
  <c r="S212" i="26"/>
  <c r="S208" i="26"/>
  <c r="S204" i="26"/>
  <c r="S200" i="26"/>
  <c r="S196" i="26"/>
  <c r="S192" i="26"/>
  <c r="S188" i="26"/>
  <c r="S184" i="26"/>
  <c r="S180" i="26"/>
  <c r="S176" i="26"/>
  <c r="S172" i="26"/>
  <c r="S168" i="26"/>
  <c r="S164" i="26"/>
  <c r="S160" i="26"/>
  <c r="S156" i="26"/>
  <c r="S152" i="26"/>
  <c r="S148" i="26"/>
  <c r="S144" i="26"/>
  <c r="S140" i="26"/>
  <c r="S136" i="26"/>
  <c r="S132" i="26"/>
  <c r="S128" i="26"/>
  <c r="S124" i="26"/>
  <c r="S120" i="26"/>
  <c r="S116" i="26"/>
  <c r="S112" i="26"/>
  <c r="S108" i="26"/>
  <c r="S104" i="26"/>
  <c r="S100" i="26"/>
  <c r="S96" i="26"/>
  <c r="S92" i="26"/>
  <c r="S88" i="26"/>
  <c r="S84" i="26"/>
  <c r="S80" i="26"/>
  <c r="S76" i="26"/>
  <c r="S72" i="26"/>
  <c r="S68" i="26"/>
  <c r="S64" i="26"/>
  <c r="S60" i="26"/>
  <c r="S56" i="26"/>
  <c r="S52" i="26"/>
  <c r="S48" i="26"/>
  <c r="S44" i="26"/>
  <c r="S40" i="26"/>
  <c r="S36" i="26"/>
  <c r="S367" i="26"/>
  <c r="S363" i="26"/>
  <c r="S359" i="26"/>
  <c r="S355" i="26"/>
  <c r="S351" i="26"/>
  <c r="S347" i="26"/>
  <c r="S343" i="26"/>
  <c r="S339" i="26"/>
  <c r="S335" i="26"/>
  <c r="S327" i="26"/>
  <c r="S323" i="26"/>
  <c r="S319" i="26"/>
  <c r="S315" i="26"/>
  <c r="S311" i="26"/>
  <c r="S307" i="26"/>
  <c r="S303" i="26"/>
  <c r="S299" i="26"/>
  <c r="S295" i="26"/>
  <c r="S291" i="26"/>
  <c r="S287" i="26"/>
  <c r="S283" i="26"/>
  <c r="S279" i="26"/>
  <c r="S275" i="26"/>
  <c r="S271" i="26"/>
  <c r="S267" i="26"/>
  <c r="S263" i="26"/>
  <c r="S259" i="26"/>
  <c r="S255" i="26"/>
  <c r="S251" i="26"/>
  <c r="S247" i="26"/>
  <c r="S243" i="26"/>
  <c r="S239" i="26"/>
  <c r="S235" i="26"/>
  <c r="S231" i="26"/>
  <c r="S227" i="26"/>
  <c r="S223" i="26"/>
  <c r="S219" i="26"/>
  <c r="S215" i="26"/>
  <c r="S211" i="26"/>
  <c r="S207" i="26"/>
  <c r="S203" i="26"/>
  <c r="S199" i="26"/>
  <c r="S195" i="26"/>
  <c r="S191" i="26"/>
  <c r="S187" i="26"/>
  <c r="S183" i="26"/>
  <c r="S179" i="26"/>
  <c r="S175" i="26"/>
  <c r="S171" i="26"/>
  <c r="S167" i="26"/>
  <c r="S163" i="26"/>
  <c r="S159" i="26"/>
  <c r="S155" i="26"/>
  <c r="S151" i="26"/>
  <c r="S147" i="26"/>
  <c r="S143" i="26"/>
  <c r="S139" i="26"/>
  <c r="S135" i="26"/>
  <c r="S131" i="26"/>
  <c r="S127" i="26"/>
  <c r="S123" i="26"/>
  <c r="S119" i="26"/>
  <c r="S115" i="26"/>
  <c r="S111" i="26"/>
  <c r="S107" i="26"/>
  <c r="S103" i="26"/>
  <c r="S99" i="26"/>
  <c r="S95" i="26"/>
  <c r="S91" i="26"/>
  <c r="S87" i="26"/>
  <c r="S83" i="26"/>
  <c r="S79" i="26"/>
  <c r="S75" i="26"/>
  <c r="S71" i="26"/>
  <c r="S67" i="26"/>
  <c r="S63" i="26"/>
  <c r="S59" i="26"/>
  <c r="S55" i="26"/>
  <c r="S51" i="26"/>
  <c r="S47" i="26"/>
  <c r="S43" i="26"/>
  <c r="S39" i="26"/>
  <c r="S358" i="26"/>
  <c r="S354" i="26"/>
  <c r="S350" i="26"/>
  <c r="S346" i="26"/>
  <c r="S342" i="26"/>
  <c r="S338" i="26"/>
  <c r="S334" i="26"/>
  <c r="S330" i="26"/>
  <c r="S326" i="26"/>
  <c r="S322" i="26"/>
  <c r="S314" i="26"/>
  <c r="S310" i="26"/>
  <c r="S306" i="26"/>
  <c r="S302" i="26"/>
  <c r="S298" i="26"/>
  <c r="S294" i="26"/>
  <c r="S290" i="26"/>
  <c r="S286" i="26"/>
  <c r="S282" i="26"/>
  <c r="S278" i="26"/>
  <c r="S274" i="26"/>
  <c r="S270" i="26"/>
  <c r="S266" i="26"/>
  <c r="S262" i="26"/>
  <c r="S258" i="26"/>
  <c r="S254" i="26"/>
  <c r="S250" i="26"/>
  <c r="S246" i="26"/>
  <c r="S242" i="26"/>
  <c r="S238" i="26"/>
  <c r="S234" i="26"/>
  <c r="S230" i="26"/>
  <c r="S226" i="26"/>
  <c r="S186" i="26"/>
  <c r="S170" i="26"/>
  <c r="S66" i="26"/>
  <c r="S35" i="26"/>
  <c r="S222" i="26"/>
  <c r="S218" i="26"/>
  <c r="S214" i="26"/>
  <c r="S210" i="26"/>
  <c r="S206" i="26"/>
  <c r="S202" i="26"/>
  <c r="S198" i="26"/>
  <c r="S194" i="26"/>
  <c r="S190" i="26"/>
  <c r="S182" i="26"/>
  <c r="S178" i="26"/>
  <c r="S174" i="26"/>
  <c r="S166" i="26"/>
  <c r="S162" i="26"/>
  <c r="S158" i="26"/>
  <c r="S154" i="26"/>
  <c r="S150" i="26"/>
  <c r="S146" i="26"/>
  <c r="S142" i="26"/>
  <c r="S138" i="26"/>
  <c r="S134" i="26"/>
  <c r="S130" i="26"/>
  <c r="S126" i="26"/>
  <c r="S122" i="26"/>
  <c r="S118" i="26"/>
  <c r="S114" i="26"/>
  <c r="S110" i="26"/>
  <c r="S106" i="26"/>
  <c r="S102" i="26"/>
  <c r="S98" i="26"/>
  <c r="S94" i="26"/>
  <c r="S90" i="26"/>
  <c r="S86" i="26"/>
  <c r="S82" i="26"/>
  <c r="S78" i="26"/>
  <c r="S74" i="26"/>
  <c r="S70" i="26"/>
  <c r="S62" i="26"/>
  <c r="S58" i="26"/>
  <c r="S54" i="26"/>
  <c r="S50" i="26"/>
  <c r="S46" i="26"/>
  <c r="S42" i="26"/>
  <c r="S38" i="26"/>
  <c r="S405" i="26"/>
  <c r="S401" i="26"/>
  <c r="S397" i="26"/>
  <c r="S393" i="26"/>
  <c r="S389" i="26"/>
  <c r="S385" i="26"/>
  <c r="S381" i="26"/>
  <c r="S377" i="26"/>
  <c r="S373" i="26"/>
  <c r="S369" i="26"/>
  <c r="S365" i="26"/>
  <c r="S361" i="26"/>
  <c r="S357" i="26"/>
  <c r="S353" i="26"/>
  <c r="S349" i="26"/>
  <c r="S341" i="26"/>
  <c r="S337" i="26"/>
  <c r="S333" i="26"/>
  <c r="S329" i="26"/>
  <c r="S325" i="26"/>
  <c r="S321" i="26"/>
  <c r="S317" i="26"/>
  <c r="S313" i="26"/>
  <c r="S309" i="26"/>
  <c r="S305" i="26"/>
  <c r="S301" i="26"/>
  <c r="S297" i="26"/>
  <c r="S293" i="26"/>
  <c r="S289" i="26"/>
  <c r="S285" i="26"/>
  <c r="S277" i="26"/>
  <c r="S273" i="26"/>
  <c r="S269" i="26"/>
  <c r="S265" i="26"/>
  <c r="S257" i="26"/>
  <c r="S249" i="26"/>
  <c r="S241" i="26"/>
  <c r="S233" i="26"/>
  <c r="S225" i="26"/>
  <c r="S201" i="26"/>
  <c r="S197" i="26"/>
  <c r="S181" i="26"/>
  <c r="S165" i="26"/>
  <c r="S149" i="26"/>
  <c r="S129" i="26"/>
  <c r="S105" i="26"/>
  <c r="S97" i="26"/>
  <c r="S77" i="26"/>
  <c r="S69" i="26"/>
  <c r="S53" i="26"/>
  <c r="S45" i="26"/>
  <c r="S261" i="26"/>
  <c r="S253" i="26"/>
  <c r="S245" i="26"/>
  <c r="S237" i="26"/>
  <c r="S229" i="26"/>
  <c r="S221" i="26"/>
  <c r="S213" i="26"/>
  <c r="S205" i="26"/>
  <c r="S189" i="26"/>
  <c r="S185" i="26"/>
  <c r="S177" i="26"/>
  <c r="S157" i="26"/>
  <c r="S153" i="26"/>
  <c r="S145" i="26"/>
  <c r="S125" i="26"/>
  <c r="S121" i="26"/>
  <c r="S113" i="26"/>
  <c r="S93" i="26"/>
  <c r="S89" i="26"/>
  <c r="S81" i="26"/>
  <c r="S61" i="26"/>
  <c r="S57" i="26"/>
  <c r="S49" i="26"/>
  <c r="S10" i="26"/>
  <c r="I17" i="19"/>
  <c r="I15" i="19"/>
  <c r="F15" i="19"/>
  <c r="P14" i="19"/>
  <c r="O14" i="19"/>
  <c r="M14" i="19"/>
  <c r="L14" i="19"/>
  <c r="J14" i="19"/>
  <c r="I14" i="19"/>
  <c r="G14" i="19"/>
  <c r="F14" i="19"/>
  <c r="D14" i="19"/>
  <c r="C14" i="19"/>
  <c r="S14" i="19" s="1"/>
  <c r="O13" i="19"/>
  <c r="L13" i="19"/>
  <c r="I13" i="19"/>
  <c r="F13" i="19"/>
  <c r="C13" i="19"/>
  <c r="S13" i="19" s="1"/>
  <c r="Q12" i="19"/>
  <c r="Q14" i="19" s="1"/>
  <c r="N12" i="19"/>
  <c r="K12" i="19"/>
  <c r="H12" i="19"/>
  <c r="E12" i="19"/>
  <c r="E14" i="19" s="1"/>
  <c r="Q11" i="19"/>
  <c r="N11" i="19"/>
  <c r="K11" i="19"/>
  <c r="H11" i="19"/>
  <c r="H14" i="19" s="1"/>
  <c r="E11" i="19"/>
  <c r="Q10" i="19"/>
  <c r="N10" i="19"/>
  <c r="N14" i="19" s="1"/>
  <c r="K10" i="19"/>
  <c r="K14" i="19" s="1"/>
  <c r="H10" i="19"/>
  <c r="E10" i="19"/>
  <c r="Q9" i="19"/>
  <c r="P9" i="19"/>
  <c r="O9" i="19"/>
  <c r="M9" i="19"/>
  <c r="L9" i="19"/>
  <c r="J9" i="19"/>
  <c r="I9" i="19"/>
  <c r="G9" i="19"/>
  <c r="F9" i="19"/>
  <c r="D9" i="19"/>
  <c r="C9" i="19"/>
  <c r="O8" i="19"/>
  <c r="O15" i="19" s="1"/>
  <c r="L8" i="19"/>
  <c r="L15" i="19" s="1"/>
  <c r="I8" i="19"/>
  <c r="F8" i="19"/>
  <c r="C8" i="19"/>
  <c r="C15" i="19" s="1"/>
  <c r="Q7" i="19"/>
  <c r="N7" i="19"/>
  <c r="K7" i="19"/>
  <c r="H7" i="19"/>
  <c r="E7" i="19"/>
  <c r="Q6" i="19"/>
  <c r="N6" i="19"/>
  <c r="K6" i="19"/>
  <c r="H6" i="19"/>
  <c r="E6" i="19"/>
  <c r="Q5" i="19"/>
  <c r="O17" i="19" s="1"/>
  <c r="N5" i="19"/>
  <c r="K5" i="19"/>
  <c r="K9" i="19" s="1"/>
  <c r="H5" i="19"/>
  <c r="F17" i="19" s="1"/>
  <c r="E5" i="19"/>
  <c r="V7" i="14"/>
  <c r="O9" i="14"/>
  <c r="V9" i="14"/>
  <c r="F11" i="14"/>
  <c r="R11" i="14" s="1"/>
  <c r="H11" i="14"/>
  <c r="T11" i="14" s="1"/>
  <c r="J11" i="14"/>
  <c r="V11" i="14" s="1"/>
  <c r="O11" i="14"/>
  <c r="X11" i="14"/>
  <c r="N15" i="14"/>
  <c r="N16" i="14"/>
  <c r="A17" i="14"/>
  <c r="N17" i="14"/>
  <c r="A18" i="14"/>
  <c r="A19" i="14" s="1"/>
  <c r="C18" i="14"/>
  <c r="N18" i="14" s="1"/>
  <c r="N33" i="14" s="1"/>
  <c r="D18" i="14"/>
  <c r="D31" i="14" s="1"/>
  <c r="E18" i="14"/>
  <c r="E31" i="14" s="1"/>
  <c r="F18" i="14"/>
  <c r="G18" i="14"/>
  <c r="H18" i="14"/>
  <c r="H31" i="14" s="1"/>
  <c r="I18" i="14"/>
  <c r="I31" i="14" s="1"/>
  <c r="J18" i="14"/>
  <c r="J31" i="14" s="1"/>
  <c r="K18" i="14"/>
  <c r="L18" i="14"/>
  <c r="C19" i="14"/>
  <c r="N19" i="14" s="1"/>
  <c r="N32" i="14" s="1"/>
  <c r="D19" i="14"/>
  <c r="E19" i="14"/>
  <c r="F19" i="14"/>
  <c r="G19" i="14"/>
  <c r="H19" i="14"/>
  <c r="I19" i="14"/>
  <c r="J19" i="14"/>
  <c r="K19" i="14"/>
  <c r="L19" i="14"/>
  <c r="N20" i="14"/>
  <c r="N21" i="14"/>
  <c r="A22" i="14"/>
  <c r="A23" i="14"/>
  <c r="A24" i="14"/>
  <c r="N22" i="14"/>
  <c r="C23" i="14"/>
  <c r="N23" i="14" s="1"/>
  <c r="D23" i="14"/>
  <c r="E23" i="14"/>
  <c r="F23" i="14"/>
  <c r="G23" i="14"/>
  <c r="H23" i="14"/>
  <c r="I23" i="14"/>
  <c r="J23" i="14"/>
  <c r="K23" i="14"/>
  <c r="L23" i="14"/>
  <c r="C24" i="14"/>
  <c r="N24" i="14" s="1"/>
  <c r="D24" i="14"/>
  <c r="E24" i="14"/>
  <c r="F24" i="14"/>
  <c r="G24" i="14"/>
  <c r="H24" i="14"/>
  <c r="I24" i="14"/>
  <c r="J24" i="14"/>
  <c r="K24" i="14"/>
  <c r="L24" i="14"/>
  <c r="N25" i="14"/>
  <c r="N26" i="14"/>
  <c r="A27" i="14"/>
  <c r="N27" i="14"/>
  <c r="A28" i="14"/>
  <c r="A29" i="14" s="1"/>
  <c r="A32" i="14" s="1"/>
  <c r="A33" i="14" s="1"/>
  <c r="A34" i="14" s="1"/>
  <c r="A35" i="14" s="1"/>
  <c r="D28" i="14"/>
  <c r="E28" i="14"/>
  <c r="N28" i="14" s="1"/>
  <c r="F28" i="14"/>
  <c r="G28" i="14"/>
  <c r="H28" i="14"/>
  <c r="I28" i="14"/>
  <c r="J28" i="14"/>
  <c r="K28" i="14"/>
  <c r="L28" i="14"/>
  <c r="C29" i="14"/>
  <c r="D29" i="14"/>
  <c r="E29" i="14"/>
  <c r="F29" i="14"/>
  <c r="G29" i="14"/>
  <c r="H29" i="14"/>
  <c r="I29" i="14"/>
  <c r="J29" i="14"/>
  <c r="K29" i="14"/>
  <c r="L29" i="14"/>
  <c r="F31" i="14"/>
  <c r="G31" i="14"/>
  <c r="K31" i="14"/>
  <c r="L31" i="14"/>
  <c r="N35" i="14"/>
  <c r="B16" i="13"/>
  <c r="B17" i="13" s="1"/>
  <c r="B18" i="13" s="1"/>
  <c r="B19" i="13" s="1"/>
  <c r="B20" i="13" s="1"/>
  <c r="B21" i="13" s="1"/>
  <c r="B22" i="13" s="1"/>
  <c r="B23" i="13" s="1"/>
  <c r="B24" i="13" s="1"/>
  <c r="B25" i="13" s="1"/>
  <c r="B26" i="13" s="1"/>
  <c r="B27" i="13" s="1"/>
  <c r="B28" i="13" s="1"/>
  <c r="B29" i="13" s="1"/>
  <c r="B30" i="13" s="1"/>
  <c r="B31" i="13" s="1"/>
  <c r="B32" i="13" s="1"/>
  <c r="B33" i="13" s="1"/>
  <c r="B34" i="13" s="1"/>
  <c r="F16" i="13"/>
  <c r="F17" i="13"/>
  <c r="F18" i="13" s="1"/>
  <c r="F19" i="13" s="1"/>
  <c r="F20" i="13" s="1"/>
  <c r="F21" i="13" s="1"/>
  <c r="F22" i="13" s="1"/>
  <c r="F23" i="13" s="1"/>
  <c r="F24" i="13" s="1"/>
  <c r="F25" i="13" s="1"/>
  <c r="F26" i="13" s="1"/>
  <c r="F27" i="13" s="1"/>
  <c r="F28" i="13" s="1"/>
  <c r="F29" i="13" s="1"/>
  <c r="F30" i="13" s="1"/>
  <c r="F31" i="13" s="1"/>
  <c r="F32" i="13" s="1"/>
  <c r="F33" i="13" s="1"/>
  <c r="F34" i="13" s="1"/>
  <c r="C31" i="14" l="1"/>
  <c r="N31" i="14" s="1"/>
  <c r="N34" i="14"/>
  <c r="Q17" i="14"/>
  <c r="Q16" i="14"/>
  <c r="Q29" i="14"/>
  <c r="Q30" i="14"/>
  <c r="Q20" i="14"/>
  <c r="Q21" i="14"/>
  <c r="N30" i="14"/>
  <c r="G34" i="14"/>
  <c r="N29" i="14"/>
  <c r="E9" i="19"/>
  <c r="C17" i="19"/>
  <c r="S18" i="19" s="1"/>
  <c r="S9" i="19"/>
  <c r="S19" i="19" s="1"/>
  <c r="S22" i="19" s="1"/>
  <c r="N9" i="19"/>
  <c r="S15" i="19"/>
  <c r="S16" i="19"/>
  <c r="H6" i="20" s="1"/>
  <c r="B26" i="20" s="1"/>
  <c r="S8" i="19"/>
  <c r="S20" i="19" s="1"/>
  <c r="E6" i="20" s="1"/>
  <c r="L17" i="19"/>
  <c r="H9" i="19"/>
  <c r="X31" i="14" l="1"/>
  <c r="Q25" i="14"/>
  <c r="Q26" i="14"/>
  <c r="H34" i="14"/>
  <c r="E34" i="14" s="1"/>
  <c r="I34" i="14"/>
  <c r="S17" i="19"/>
  <c r="C6" i="20"/>
  <c r="B11" i="20" s="1"/>
  <c r="B15" i="20" s="1"/>
  <c r="S21" i="19"/>
  <c r="E37" i="20" s="1"/>
  <c r="B35" i="20" s="1"/>
  <c r="J34" i="14" l="1"/>
  <c r="Q34" i="14"/>
  <c r="X26" i="14"/>
  <c r="X27" i="14"/>
  <c r="V28" i="14" s="1"/>
  <c r="Q33" i="14"/>
  <c r="B22" i="20"/>
  <c r="B30" i="20"/>
  <c r="I21" i="20" s="1"/>
  <c r="I30" i="20"/>
  <c r="X20" i="14" l="1"/>
  <c r="X21" i="14"/>
  <c r="X32" i="14"/>
  <c r="X16" i="14"/>
  <c r="X17" i="14"/>
  <c r="I15" i="20"/>
  <c r="I26" i="20"/>
  <c r="I11" i="20"/>
  <c r="I33"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tc={3D7FB838-E611-4C5B-8A68-CB4153C7F2EB}</author>
    <author>tc={1B20053F-66D0-4EEF-8070-42C8C0D9A680}</author>
    <author>tc={2F2574BD-6917-4718-A7B9-90178DD9919B}</author>
    <author>tc={DB2FB97E-6D8D-4B65-BE51-F1406E260C6B}</author>
    <author>tc={4AF966D5-2900-4512-A66B-2864E92DCFF9}</author>
    <author>tc={64C0B013-F15D-4192-B3F3-50CD8AE9AA87}</author>
  </authors>
  <commentList>
    <comment ref="H9" authorId="0" shapeId="0" xr:uid="{3D7FB838-E611-4C5B-8A68-CB4153C7F2EB}">
      <text>
        <t>[Threaded comment]
Your version of Excel allows you to read this threaded comment; however, any edits to it will get removed if the file is opened in a newer version of Excel. Learn more: https://go.microsoft.com/fwlink/?linkid=870924
Comment:
    See Section 2.5.7 Severity (S) from VDA AIAG FMEA Handbook 1st Ed as Reference</t>
      </text>
    </comment>
    <comment ref="L9" authorId="1" shapeId="0" xr:uid="{1B20053F-66D0-4EEF-8070-42C8C0D9A680}">
      <text>
        <t>[Threaded comment]
Your version of Excel allows you to read this threaded comment; however, any edits to it will get removed if the file is opened in a newer version of Excel. Learn more: https://go.microsoft.com/fwlink/?linkid=870924
Comment:
    See Section 2.5.8 Occurrence (O) from VDA AIAG FMEA Handbook 1st Ed as Reference</t>
      </text>
    </comment>
    <comment ref="N9" authorId="2" shapeId="0" xr:uid="{2F2574BD-6917-4718-A7B9-90178DD9919B}">
      <text>
        <t>[Threaded comment]
Your version of Excel allows you to read this threaded comment; however, any edits to it will get removed if the file is opened in a newer version of Excel. Learn more: https://go.microsoft.com/fwlink/?linkid=870924
Comment:
    See Section 2.5.9 Detection (D) from VDA AIAG FMEA Handbook 1st Ed as Reference</t>
      </text>
    </comment>
    <comment ref="Z9" authorId="3" shapeId="0" xr:uid="{DB2FB97E-6D8D-4B65-BE51-F1406E260C6B}">
      <text>
        <t>[Threaded comment]
Your version of Excel allows you to read this threaded comment; however, any edits to it will get removed if the file is opened in a newer version of Excel. Learn more: https://go.microsoft.com/fwlink/?linkid=870924
Comment:
    See Section 2.5.7 Severity (S) from VDA AIAG FMEA Handbook 1st Ed as Reference</t>
      </text>
    </comment>
    <comment ref="AA9" authorId="4" shapeId="0" xr:uid="{4AF966D5-2900-4512-A66B-2864E92DCFF9}">
      <text>
        <t>[Threaded comment]
Your version of Excel allows you to read this threaded comment; however, any edits to it will get removed if the file is opened in a newer version of Excel. Learn more: https://go.microsoft.com/fwlink/?linkid=870924
Comment:
    See Section 2.5.8 Occurrence (O) from VDA AIAG FMEA Handbook 1st Ed as Reference</t>
      </text>
    </comment>
    <comment ref="AB9" authorId="5" shapeId="0" xr:uid="{64C0B013-F15D-4192-B3F3-50CD8AE9AA87}">
      <text>
        <t>[Threaded comment]
Your version of Excel allows you to read this threaded comment; however, any edits to it will get removed if the file is opened in a newer version of Excel. Learn more: https://go.microsoft.com/fwlink/?linkid=870924
Comment:
    See Section 2.5.9 Detection (D) from VDA AIAG FMEA Handbook 1st Ed as Reference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tc={A97898E9-BC83-47C6-B616-9D230F081442}</author>
    <author>tc={8DCFC253-644A-48DC-807C-CB59633F7961}</author>
    <author>tc={A4BEA55C-5000-4BDC-BDF4-C0F1379F6603}</author>
    <author>tc={034935E9-146C-45DE-80C8-1DD0CF5881B1}</author>
    <author>tc={8C780A1F-6A4A-4182-BFA1-330C747C8C5F}</author>
    <author>tc={169A0660-1B24-4184-AD58-F0F6BCF3B2E1}</author>
  </authors>
  <commentList>
    <comment ref="K9" authorId="0" shapeId="0" xr:uid="{A97898E9-BC83-47C6-B616-9D230F081442}">
      <text>
        <t>[Threaded comment]
Your version of Excel allows you to read this threaded comment; however, any edits to it will get removed if the file is opened in a newer version of Excel. Learn more: https://go.microsoft.com/fwlink/?linkid=870924
Comment:
    See Section 3.5.6 Severity (S) from VDA AIAG FMEA Handbook 1st Ed as Reference</t>
      </text>
    </comment>
    <comment ref="O9" authorId="1" shapeId="0" xr:uid="{8DCFC253-644A-48DC-807C-CB59633F7961}">
      <text>
        <t>[Threaded comment]
Your version of Excel allows you to read this threaded comment; however, any edits to it will get removed if the file is opened in a newer version of Excel. Learn more: https://go.microsoft.com/fwlink/?linkid=870924
Comment:
    See Section 3.5.7 Occurrence (O) from VDA AIAG FMEA Handbook 1st Ed as Reference</t>
      </text>
    </comment>
    <comment ref="Q9" authorId="2" shapeId="0" xr:uid="{A4BEA55C-5000-4BDC-BDF4-C0F1379F6603}">
      <text>
        <t>[Threaded comment]
Your version of Excel allows you to read this threaded comment; however, any edits to it will get removed if the file is opened in a newer version of Excel. Learn more: https://go.microsoft.com/fwlink/?linkid=870924
Comment:
    See Section 3.5.8 Detection (D) from VDA AIAG FMEA Handbook 1st Ed as Reference</t>
      </text>
    </comment>
    <comment ref="AC9" authorId="3" shapeId="0" xr:uid="{034935E9-146C-45DE-80C8-1DD0CF5881B1}">
      <text>
        <t>[Threaded comment]
Your version of Excel allows you to read this threaded comment; however, any edits to it will get removed if the file is opened in a newer version of Excel. Learn more: https://go.microsoft.com/fwlink/?linkid=870924
Comment:
    See Section 3.5.6 Severity (S) from VDA AIAG FMEA Handbook 1st Ed as Reference</t>
      </text>
    </comment>
    <comment ref="AD9" authorId="4" shapeId="0" xr:uid="{8C780A1F-6A4A-4182-BFA1-330C747C8C5F}">
      <text>
        <t>[Threaded comment]
Your version of Excel allows you to read this threaded comment; however, any edits to it will get removed if the file is opened in a newer version of Excel. Learn more: https://go.microsoft.com/fwlink/?linkid=870924
Comment:
    See Section 3.5.7 Occurrence (O) from VDA AIAG FMEA Handbook 1st Ed as Reference</t>
      </text>
    </comment>
    <comment ref="AE9" authorId="5" shapeId="0" xr:uid="{169A0660-1B24-4184-AD58-F0F6BCF3B2E1}">
      <text>
        <t>[Threaded comment]
Your version of Excel allows you to read this threaded comment; however, any edits to it will get removed if the file is opened in a newer version of Excel. Learn more: https://go.microsoft.com/fwlink/?linkid=870924
Comment:
    See Section 3.5.8 Detection (D) from VDA AIAG FMEA Handbook 1st Ed as Reference</t>
      </text>
    </comment>
  </commentList>
</comments>
</file>

<file path=xl/sharedStrings.xml><?xml version="1.0" encoding="utf-8"?>
<sst xmlns="http://schemas.openxmlformats.org/spreadsheetml/2006/main" count="2958" uniqueCount="697">
  <si>
    <t>PPAP Guideline</t>
  </si>
  <si>
    <t>PURPOSE</t>
  </si>
  <si>
    <t>Production Part Approval Process ("PPAP") is the industry standard that ensures engineering design and specification requirements are met. The purpose of PPAP is to verify whether the supplier’s manufacturing process is capable of consistently producing product meeting all product engineering design and specifications, and demonstrate the developed packaging eliminates damage during transportation, handling, and storage.</t>
  </si>
  <si>
    <t>PPAP WORKBOOK</t>
  </si>
  <si>
    <t>PPAP SUBMISSION CHECKLIST</t>
  </si>
  <si>
    <t>To obtain a full description of the submission element, go to tab "Documentation Definitions".</t>
  </si>
  <si>
    <t>DOCUMENTATION DEFINITIONS</t>
  </si>
  <si>
    <t>TEMPLATES</t>
  </si>
  <si>
    <t>PART SUBMISSION WARRANT (PSW)</t>
  </si>
  <si>
    <t>The Part Submission Warrant is required for each submission and shall be completed and forwarded with PPAP package.</t>
  </si>
  <si>
    <t>GENERAL REQUIREMENT</t>
  </si>
  <si>
    <t xml:space="preserve"> </t>
  </si>
  <si>
    <t>Revision</t>
  </si>
  <si>
    <t>Description</t>
  </si>
  <si>
    <t>Effective Date</t>
  </si>
  <si>
    <t>Author</t>
  </si>
  <si>
    <t>Documentation Definitions</t>
  </si>
  <si>
    <t>#</t>
  </si>
  <si>
    <t>DOCUMENT TYPE</t>
  </si>
  <si>
    <t>REQUIREMENTS</t>
  </si>
  <si>
    <t>DESIGN RECORDS</t>
  </si>
  <si>
    <t>ENGINEERING CHANGE 
NOTICE</t>
  </si>
  <si>
    <t>CUSTOMER  ENGINEERING 
APPROVAL</t>
  </si>
  <si>
    <t xml:space="preserve">DESIGN FMEA
</t>
  </si>
  <si>
    <t>PROCESS FLOW DIAGRAM</t>
  </si>
  <si>
    <t>PROCESS FMEA</t>
  </si>
  <si>
    <t>CONTROL PLAN</t>
  </si>
  <si>
    <t>MEASUREMENT SYSTEM ANALYSIS</t>
  </si>
  <si>
    <t>DIMENSIONAL RESULTS</t>
  </si>
  <si>
    <t>MATERIAL / PERFORMANCE 
RESULTS</t>
  </si>
  <si>
    <r>
      <rPr>
        <b/>
        <sz val="10"/>
        <rFont val="Arial"/>
        <family val="2"/>
      </rPr>
      <t xml:space="preserve">The purpose of Material Certificates and/or test reports is to show conformance to the identified requirements. 
This is to ensure that the material is verified for its properties and that acceptable performance is demonstrated. </t>
    </r>
    <r>
      <rPr>
        <sz val="10"/>
        <color rgb="FFFF0000"/>
        <rFont val="Arial"/>
        <family val="2"/>
      </rPr>
      <t xml:space="preserve">
</t>
    </r>
    <r>
      <rPr>
        <sz val="10"/>
        <rFont val="Arial"/>
        <family val="2"/>
      </rPr>
      <t xml:space="preserve">The supplier shall submit Material Certificates / Testing Results, Performance Testing Results for all the standards and specification called out on the design records. This data shall be updated for engineering changes that affect the original data. The supplier shall also maintain and update all testing data for each lot of material. 
When PPAP is requested for an engineering change, the supplier shall submit the testing data that corresponds to the material 
used for the change.
The supplier shall produce evidence of a minimum annual material analysis or material certs when requalification is required.
</t>
    </r>
    <r>
      <rPr>
        <b/>
        <sz val="10"/>
        <rFont val="Arial"/>
        <family val="2"/>
      </rPr>
      <t>The supplier shall submit copy of test reports prepared by the Laboratory that actually performed the testing. Results shall be on company letterhead and include: name of the lab, date of testing, and Standards used for testing.</t>
    </r>
  </si>
  <si>
    <t>INITIAL PROCESS STUDY</t>
  </si>
  <si>
    <t xml:space="preserve">Qualified Laboratory Documentation   </t>
  </si>
  <si>
    <t>APPEARANCE APPROVAL REPORT</t>
  </si>
  <si>
    <r>
      <rPr>
        <b/>
        <sz val="10"/>
        <rFont val="Arial"/>
        <family val="2"/>
      </rPr>
      <t>Apearance Approval Report (AAR) typically applies for parts with color, grain, or surface appearance requirements.</t>
    </r>
    <r>
      <rPr>
        <sz val="10"/>
        <rFont val="Arial"/>
        <family val="2"/>
      </rPr>
      <t xml:space="preserve"> 
The supplier shall submit a completed AAR to document results in compliance with the cosmetic, color &amp; gloss specifications referenced on the design records.</t>
    </r>
  </si>
  <si>
    <t>SAMPLE PRODUCTION PARTS</t>
  </si>
  <si>
    <r>
      <rPr>
        <b/>
        <sz val="10"/>
        <rFont val="Arial"/>
        <family val="2"/>
      </rPr>
      <t>The supplier shall select PPAP Samples at random from the Significant Production Run (SPR) as outlined in the AIAG PPAP Manual.</t>
    </r>
    <r>
      <rPr>
        <sz val="10"/>
        <rFont val="Arial"/>
        <family val="2"/>
      </rPr>
      <t xml:space="preserve">
The supplier shall label the PPAP samples with sample ID's# that corresponds to the Dimensional Reports, part#, revision#, tool#, cavity#, etc. 
The supplier shall submit PPAP samples that represent each unique cavity, mold, line, etc. 
</t>
    </r>
    <r>
      <rPr>
        <b/>
        <sz val="10"/>
        <rFont val="Arial"/>
        <family val="2"/>
      </rPr>
      <t>The supplier shall produce the PPAP Samples in compliance with the AIAG PPAP Manual</t>
    </r>
  </si>
  <si>
    <t>MASTER SAMPLE</t>
  </si>
  <si>
    <t>CHECKING AIDS</t>
  </si>
  <si>
    <r>
      <rPr>
        <b/>
        <sz val="10"/>
        <rFont val="Arial"/>
        <family val="2"/>
      </rPr>
      <t>The purpose of this item is to provide evidence that the checking aids used to verify the product exist and have been properly validated.</t>
    </r>
    <r>
      <rPr>
        <sz val="10"/>
        <color theme="9" tint="-0.249977111117893"/>
        <rFont val="Arial"/>
        <family val="2"/>
      </rPr>
      <t xml:space="preserve">
</t>
    </r>
    <r>
      <rPr>
        <sz val="10"/>
        <rFont val="Arial"/>
        <family val="2"/>
      </rPr>
      <t xml:space="preserve">There are many different types of checking aids. Examples of checking aids include but are not limited to certified check fixtures, un-certified check fixtures, templates, custom gauges, and test equipment.
The supplier shall ensure that the checking aids are properly validated, and therefore produce evidence of the checking aid being validated, this can include but is not limited to First Article Reports or calibration reports.
</t>
    </r>
    <r>
      <rPr>
        <b/>
        <sz val="10"/>
        <rFont val="Arial"/>
        <family val="2"/>
      </rPr>
      <t>The Checking Aids shall comply with the AIAG PPAP Manual.</t>
    </r>
  </si>
  <si>
    <t>RECORD OF COMPLIANCE</t>
  </si>
  <si>
    <t>PART SUBMISSION WARRANT</t>
  </si>
  <si>
    <t>IMDS Data</t>
  </si>
  <si>
    <t>PACKAGING REQUIREMENTS</t>
  </si>
  <si>
    <t>Back to Index</t>
  </si>
  <si>
    <t>POTENTIAL FAILURE MODE AND EFFECTS ANALYSIS (DESIGN FMEA)</t>
  </si>
  <si>
    <t>Company Name</t>
  </si>
  <si>
    <t>Subject</t>
  </si>
  <si>
    <t>Engineering Location</t>
  </si>
  <si>
    <t>DFMEA Start Date</t>
  </si>
  <si>
    <t>DFMEA ID Number</t>
  </si>
  <si>
    <t>Customer Name</t>
  </si>
  <si>
    <t>DFMEA Revision Date</t>
  </si>
  <si>
    <t>Design Responsibly</t>
  </si>
  <si>
    <t>Model Year(s)/Program(s)</t>
  </si>
  <si>
    <t>Cross Functional Team</t>
  </si>
  <si>
    <t>See Team List</t>
  </si>
  <si>
    <t>ConfidentIally Level</t>
  </si>
  <si>
    <t>Confidential</t>
  </si>
  <si>
    <t>STRUCTURE ANALYSIS</t>
  </si>
  <si>
    <t>FUNCTION ANALYSIS</t>
  </si>
  <si>
    <t>FAILURE ANALYSIS</t>
  </si>
  <si>
    <t>RISK ANALYSIS</t>
  </si>
  <si>
    <t>OPTIMIZATION</t>
  </si>
  <si>
    <t>1. System (Item)</t>
  </si>
  <si>
    <t>2. System Elements / Interface</t>
  </si>
  <si>
    <t>3. Component Element (Item / Interface)</t>
  </si>
  <si>
    <t>1. Function of System and Requirements or Intended Output</t>
  </si>
  <si>
    <t>2. Function of System Element and Intended Performance Output</t>
  </si>
  <si>
    <t>3. Function of Componente Element and Requirement or Intended Output or Characteristic</t>
  </si>
  <si>
    <t>1. Failure Effects (FE)</t>
  </si>
  <si>
    <t>Severity (S) of FE</t>
  </si>
  <si>
    <t>2. Failure Mode (FM)</t>
  </si>
  <si>
    <t>3. Failure Cause (FC)</t>
  </si>
  <si>
    <t>Current Prevention Control (PC) of FC</t>
  </si>
  <si>
    <t>Occurrence (O) of FC</t>
  </si>
  <si>
    <t xml:space="preserve"> Current Detection Controls (DC) of FC or FM</t>
  </si>
  <si>
    <t>Detection (D) of FC/FM</t>
  </si>
  <si>
    <t>Action Priority</t>
  </si>
  <si>
    <t>Special Characteristics</t>
  </si>
  <si>
    <t>Filter Code</t>
  </si>
  <si>
    <t>DFMEA Preventive Action</t>
  </si>
  <si>
    <t>DFMEA Detection Action</t>
  </si>
  <si>
    <t>Responsible Peson's Name</t>
  </si>
  <si>
    <t>Target Completion Date</t>
  </si>
  <si>
    <t>Status</t>
  </si>
  <si>
    <t>Action Taken with Pointer to Evidence</t>
  </si>
  <si>
    <t>Completion Date</t>
  </si>
  <si>
    <t>Severity (S)</t>
  </si>
  <si>
    <t>Occurrence (O)</t>
  </si>
  <si>
    <t>Detection (D)</t>
  </si>
  <si>
    <t>Remarks</t>
  </si>
  <si>
    <t>Business Use</t>
  </si>
  <si>
    <t>C</t>
  </si>
  <si>
    <t>H</t>
  </si>
  <si>
    <t>Proprietary</t>
  </si>
  <si>
    <t>M</t>
  </si>
  <si>
    <t>Open</t>
  </si>
  <si>
    <t>Decision Pending</t>
  </si>
  <si>
    <t>Implementation Pending</t>
  </si>
  <si>
    <t>Completed</t>
  </si>
  <si>
    <t>Not Implemented</t>
  </si>
  <si>
    <t>L</t>
  </si>
  <si>
    <t>PART NUMBER:</t>
  </si>
  <si>
    <t>DATE:</t>
  </si>
  <si>
    <t>PART DESCRIPTION:</t>
  </si>
  <si>
    <t>ECL:</t>
  </si>
  <si>
    <t>PREPARED BY:</t>
  </si>
  <si>
    <t>STEP</t>
  </si>
  <si>
    <t>OPERATION</t>
  </si>
  <si>
    <t>MOVE</t>
  </si>
  <si>
    <t>INSPECT</t>
  </si>
  <si>
    <t>STORE</t>
  </si>
  <si>
    <t>OPERATION DESCRIPTION</t>
  </si>
  <si>
    <t>ITEM #</t>
  </si>
  <si>
    <t>PRODUCT AND PROCESS CHARACTERISTICS</t>
  </si>
  <si>
    <t>CONTROL METHODS</t>
  </si>
  <si>
    <t>POTENTIAL FAILURE MODE AND EFFECTS ANALYSIS (PROCESS FMEA)</t>
  </si>
  <si>
    <t>Manufacturing Location</t>
  </si>
  <si>
    <t>PFMEA Start Date</t>
  </si>
  <si>
    <t>PFMEA ID Number</t>
  </si>
  <si>
    <t>PFMEA Revision Date</t>
  </si>
  <si>
    <t>Process Responsibly</t>
  </si>
  <si>
    <t>1. Process Item System, Subsytem, Part Element or Name of Process</t>
  </si>
  <si>
    <t>2. Process Step Station No.</t>
  </si>
  <si>
    <t>2. Process Step Name of Focus Element</t>
  </si>
  <si>
    <t>3. Process Work Element 6M Type</t>
  </si>
  <si>
    <t>1. Function of the Process Item Function of System, Subsystem, Part Element or Process</t>
  </si>
  <si>
    <t>2. Function of the Process Step and Product Characteristic (Quantitative value is option)</t>
  </si>
  <si>
    <t>3. Function of the Process Work Element and Process Characteristic</t>
  </si>
  <si>
    <t>1. Failure Effects (FE) to the Next Higher Element and/or End User</t>
  </si>
  <si>
    <t>2. Failure Mode (FM) of the Focus Element</t>
  </si>
  <si>
    <t>3. Failure Cause (FC) of the Work Element</t>
  </si>
  <si>
    <t>PFMEA Preventive Action</t>
  </si>
  <si>
    <t>PFMEA Detection Action</t>
  </si>
  <si>
    <t>DROPDOWN/LOOKUP LISTS</t>
  </si>
  <si>
    <t>Supplier Plant</t>
  </si>
  <si>
    <t>Man</t>
  </si>
  <si>
    <t>Ship-to Plant</t>
  </si>
  <si>
    <t>Material</t>
  </si>
  <si>
    <t>End User</t>
  </si>
  <si>
    <t>Machine</t>
  </si>
  <si>
    <t>Environment</t>
  </si>
  <si>
    <t>Method</t>
  </si>
  <si>
    <t>Measurement</t>
  </si>
  <si>
    <t>Control Plan Number</t>
  </si>
  <si>
    <t>Key Contact/Phone</t>
  </si>
  <si>
    <t>Date (Orig.)</t>
  </si>
  <si>
    <t>Date (Rev.)</t>
  </si>
  <si>
    <t>Part Number/Latest Change Level</t>
  </si>
  <si>
    <t>Core Team</t>
  </si>
  <si>
    <t>Customer Engineering Approval/Date (If Req'd.)</t>
  </si>
  <si>
    <t>Part Name/Description</t>
  </si>
  <si>
    <t>Supplier/Plant Approval/Date</t>
  </si>
  <si>
    <t>Customer Quality Approval/Date (If Req'd.)</t>
  </si>
  <si>
    <t>Supplier/Plant</t>
  </si>
  <si>
    <t>Supplier Code</t>
  </si>
  <si>
    <t>Other Approval/Date (If Req'd.)</t>
  </si>
  <si>
    <t>MACHINE,</t>
  </si>
  <si>
    <t>CHARACTERISTICS</t>
  </si>
  <si>
    <t>METHODS</t>
  </si>
  <si>
    <t>PART/</t>
  </si>
  <si>
    <t>PROCESS NAME/</t>
  </si>
  <si>
    <t>DEVICE,</t>
  </si>
  <si>
    <t>SPECIAL</t>
  </si>
  <si>
    <t>PROCESS</t>
  </si>
  <si>
    <t>JIG,TOOLS,</t>
  </si>
  <si>
    <t>CHAR.</t>
  </si>
  <si>
    <t>PRODUCT/PROCESS</t>
  </si>
  <si>
    <t>EVALUATION/</t>
  </si>
  <si>
    <t>SAMPLE</t>
  </si>
  <si>
    <t>REACTION</t>
  </si>
  <si>
    <t>NUMBER</t>
  </si>
  <si>
    <t>DESCRIPTION</t>
  </si>
  <si>
    <t>FOR MFG.</t>
  </si>
  <si>
    <t>NO.</t>
  </si>
  <si>
    <t>PRODUCT</t>
  </si>
  <si>
    <t>CLASS</t>
  </si>
  <si>
    <t>SPECIFICATION/</t>
  </si>
  <si>
    <t>MEASUREMENT</t>
  </si>
  <si>
    <t>SIZE</t>
  </si>
  <si>
    <t>FREQ.</t>
  </si>
  <si>
    <t>CONTROL</t>
  </si>
  <si>
    <t>PLAN</t>
  </si>
  <si>
    <t>TOLERANCE</t>
  </si>
  <si>
    <t>TECHNIQUE</t>
  </si>
  <si>
    <t>METHOD</t>
  </si>
  <si>
    <t>SHORT FORM ATTRIBUTE RESULTS</t>
  </si>
  <si>
    <t>Part Number</t>
  </si>
  <si>
    <t>Gage Name</t>
  </si>
  <si>
    <t>Appraiser A</t>
  </si>
  <si>
    <t>Part Name</t>
  </si>
  <si>
    <t>Gage Number</t>
  </si>
  <si>
    <t>Appraiser B</t>
  </si>
  <si>
    <t>Characteristic/Specification</t>
  </si>
  <si>
    <t>Gage Type</t>
  </si>
  <si>
    <t>Date Performed</t>
  </si>
  <si>
    <t>APPRAISER A</t>
  </si>
  <si>
    <t>APPRAISER B</t>
  </si>
  <si>
    <t>PART #</t>
  </si>
  <si>
    <t>TRIAL #1</t>
  </si>
  <si>
    <t>TRIAL #2</t>
  </si>
  <si>
    <t>All measurement decisions agree?</t>
  </si>
  <si>
    <t>GAGE REPEATABILITY AND REPRODUCIBILITY DATA SHEET</t>
  </si>
  <si>
    <t>VARIABLE DATA RESULTS</t>
  </si>
  <si>
    <t>Characteristic</t>
  </si>
  <si>
    <t>Specification</t>
  </si>
  <si>
    <t>Appraiser C</t>
  </si>
  <si>
    <t>Lower</t>
  </si>
  <si>
    <t>Upper</t>
  </si>
  <si>
    <t>Characteristic Classification</t>
  </si>
  <si>
    <t>Trials</t>
  </si>
  <si>
    <t>Parts</t>
  </si>
  <si>
    <t>Appraisers</t>
  </si>
  <si>
    <t>APPRAISER/</t>
  </si>
  <si>
    <t>PART</t>
  </si>
  <si>
    <t>AVERAGE</t>
  </si>
  <si>
    <t>Measurement Unit Analysis</t>
  </si>
  <si>
    <t>% Total Variation (TV)</t>
  </si>
  <si>
    <t>TRIAL #</t>
  </si>
  <si>
    <t xml:space="preserve">  Repeatability - Equipment Variation (EV)</t>
  </si>
  <si>
    <t>1.  A</t>
  </si>
  <si>
    <t>EV</t>
  </si>
  <si>
    <t>=</t>
  </si>
  <si>
    <r>
      <t>R</t>
    </r>
    <r>
      <rPr>
        <sz val="10"/>
        <rFont val="Arial"/>
        <family val="2"/>
      </rPr>
      <t xml:space="preserve">  x  K</t>
    </r>
    <r>
      <rPr>
        <vertAlign val="subscript"/>
        <sz val="10"/>
        <rFont val="Arial"/>
        <family val="2"/>
      </rPr>
      <t>1</t>
    </r>
  </si>
  <si>
    <t>K1</t>
  </si>
  <si>
    <t>% EV</t>
  </si>
  <si>
    <t>100 (EV/TV)</t>
  </si>
  <si>
    <t>AVE</t>
  </si>
  <si>
    <r>
      <t>x</t>
    </r>
    <r>
      <rPr>
        <vertAlign val="subscript"/>
        <sz val="10"/>
        <rFont val="Arial"/>
        <family val="2"/>
      </rPr>
      <t>a</t>
    </r>
    <r>
      <rPr>
        <sz val="10"/>
        <rFont val="Arial"/>
        <family val="2"/>
      </rPr>
      <t>=</t>
    </r>
  </si>
  <si>
    <t xml:space="preserve">  Reproducibility - Appraiser Variation (AV)</t>
  </si>
  <si>
    <t>R</t>
  </si>
  <si>
    <r>
      <t>r</t>
    </r>
    <r>
      <rPr>
        <vertAlign val="subscript"/>
        <sz val="10"/>
        <rFont val="Arial"/>
        <family val="2"/>
      </rPr>
      <t>a</t>
    </r>
    <r>
      <rPr>
        <sz val="10"/>
        <rFont val="Arial"/>
        <family val="2"/>
      </rPr>
      <t>=</t>
    </r>
  </si>
  <si>
    <t>AV</t>
  </si>
  <si>
    <r>
      <t>{(</t>
    </r>
    <r>
      <rPr>
        <sz val="12"/>
        <rFont val="Statistical Symbols"/>
      </rPr>
      <t>x</t>
    </r>
    <r>
      <rPr>
        <vertAlign val="subscript"/>
        <sz val="10"/>
        <rFont val="Arial"/>
        <family val="2"/>
      </rPr>
      <t>DIFF</t>
    </r>
    <r>
      <rPr>
        <sz val="10"/>
        <rFont val="Arial"/>
        <family val="2"/>
      </rPr>
      <t xml:space="preserve"> x K</t>
    </r>
    <r>
      <rPr>
        <vertAlign val="subscript"/>
        <sz val="10"/>
        <rFont val="Arial"/>
        <family val="2"/>
      </rPr>
      <t>2</t>
    </r>
    <r>
      <rPr>
        <sz val="10"/>
        <rFont val="Arial"/>
        <family val="2"/>
      </rPr>
      <t>)</t>
    </r>
    <r>
      <rPr>
        <vertAlign val="superscript"/>
        <sz val="10"/>
        <rFont val="Arial"/>
        <family val="2"/>
      </rPr>
      <t>2</t>
    </r>
    <r>
      <rPr>
        <sz val="10"/>
        <rFont val="Arial"/>
        <family val="2"/>
      </rPr>
      <t xml:space="preserve"> - (EV</t>
    </r>
    <r>
      <rPr>
        <vertAlign val="superscript"/>
        <sz val="10"/>
        <rFont val="Arial"/>
        <family val="2"/>
      </rPr>
      <t>2</t>
    </r>
    <r>
      <rPr>
        <sz val="10"/>
        <rFont val="Arial"/>
        <family val="2"/>
      </rPr>
      <t>/nr)}</t>
    </r>
    <r>
      <rPr>
        <vertAlign val="superscript"/>
        <sz val="10"/>
        <rFont val="Arial"/>
        <family val="2"/>
      </rPr>
      <t>1/2</t>
    </r>
  </si>
  <si>
    <t>% AV</t>
  </si>
  <si>
    <t>100 (AV/TV)</t>
  </si>
  <si>
    <t>6.  B</t>
  </si>
  <si>
    <r>
      <t>K</t>
    </r>
    <r>
      <rPr>
        <vertAlign val="subscript"/>
        <sz val="10"/>
        <rFont val="Arial"/>
        <family val="2"/>
      </rPr>
      <t>2</t>
    </r>
  </si>
  <si>
    <t xml:space="preserve">   n = number of parts</t>
  </si>
  <si>
    <r>
      <t>x</t>
    </r>
    <r>
      <rPr>
        <vertAlign val="subscript"/>
        <sz val="10"/>
        <rFont val="Arial"/>
        <family val="2"/>
      </rPr>
      <t>b</t>
    </r>
    <r>
      <rPr>
        <sz val="10"/>
        <rFont val="Arial"/>
        <family val="2"/>
      </rPr>
      <t>=</t>
    </r>
  </si>
  <si>
    <t xml:space="preserve">  Repeatability &amp; Reproducibility (R &amp; R)</t>
  </si>
  <si>
    <t xml:space="preserve">   r = number of trials</t>
  </si>
  <si>
    <r>
      <t>r</t>
    </r>
    <r>
      <rPr>
        <vertAlign val="subscript"/>
        <sz val="10"/>
        <rFont val="Arial"/>
        <family val="2"/>
      </rPr>
      <t>b</t>
    </r>
    <r>
      <rPr>
        <sz val="10"/>
        <rFont val="Arial"/>
        <family val="2"/>
      </rPr>
      <t>=</t>
    </r>
  </si>
  <si>
    <t>R &amp; R</t>
  </si>
  <si>
    <r>
      <t>{(EV</t>
    </r>
    <r>
      <rPr>
        <vertAlign val="superscript"/>
        <sz val="10"/>
        <rFont val="Arial"/>
        <family val="2"/>
      </rPr>
      <t>2</t>
    </r>
    <r>
      <rPr>
        <sz val="10"/>
        <rFont val="Arial"/>
        <family val="2"/>
      </rPr>
      <t xml:space="preserve"> + AV</t>
    </r>
    <r>
      <rPr>
        <vertAlign val="superscript"/>
        <sz val="10"/>
        <rFont val="Arial"/>
        <family val="2"/>
      </rPr>
      <t>2</t>
    </r>
    <r>
      <rPr>
        <sz val="10"/>
        <rFont val="Arial"/>
        <family val="2"/>
      </rPr>
      <t>)}</t>
    </r>
    <r>
      <rPr>
        <vertAlign val="superscript"/>
        <sz val="10"/>
        <rFont val="Arial"/>
        <family val="2"/>
      </rPr>
      <t>1/2</t>
    </r>
  </si>
  <si>
    <r>
      <t>K</t>
    </r>
    <r>
      <rPr>
        <b/>
        <vertAlign val="subscript"/>
        <sz val="10"/>
        <rFont val="Arial"/>
        <family val="2"/>
      </rPr>
      <t>3</t>
    </r>
  </si>
  <si>
    <t>11.  C</t>
  </si>
  <si>
    <t>% R&amp;R</t>
  </si>
  <si>
    <t>100 (R&amp;R/TV)</t>
  </si>
  <si>
    <t xml:space="preserve">  Part Variation (PV)</t>
  </si>
  <si>
    <r>
      <t>x</t>
    </r>
    <r>
      <rPr>
        <vertAlign val="subscript"/>
        <sz val="10"/>
        <rFont val="Arial"/>
        <family val="2"/>
      </rPr>
      <t>c</t>
    </r>
    <r>
      <rPr>
        <sz val="10"/>
        <rFont val="Arial"/>
        <family val="2"/>
      </rPr>
      <t>=</t>
    </r>
  </si>
  <si>
    <t>PV</t>
  </si>
  <si>
    <r>
      <t>R</t>
    </r>
    <r>
      <rPr>
        <vertAlign val="subscript"/>
        <sz val="10"/>
        <rFont val="Arial"/>
        <family val="2"/>
      </rPr>
      <t>P</t>
    </r>
    <r>
      <rPr>
        <sz val="10"/>
        <rFont val="Arial"/>
        <family val="2"/>
      </rPr>
      <t xml:space="preserve"> x K</t>
    </r>
    <r>
      <rPr>
        <vertAlign val="subscript"/>
        <sz val="10"/>
        <rFont val="Arial"/>
        <family val="2"/>
      </rPr>
      <t>3</t>
    </r>
  </si>
  <si>
    <r>
      <t>r</t>
    </r>
    <r>
      <rPr>
        <vertAlign val="subscript"/>
        <sz val="10"/>
        <rFont val="Arial"/>
        <family val="2"/>
      </rPr>
      <t>c</t>
    </r>
    <r>
      <rPr>
        <sz val="10"/>
        <rFont val="Arial"/>
        <family val="2"/>
      </rPr>
      <t>=</t>
    </r>
  </si>
  <si>
    <t xml:space="preserve">16. PART </t>
  </si>
  <si>
    <r>
      <t>X</t>
    </r>
    <r>
      <rPr>
        <sz val="10"/>
        <rFont val="Arial"/>
        <family val="2"/>
      </rPr>
      <t>=</t>
    </r>
  </si>
  <si>
    <t>% PV</t>
  </si>
  <si>
    <t>100 (PV/TV)</t>
  </si>
  <si>
    <r>
      <t xml:space="preserve">     AVE ( </t>
    </r>
    <r>
      <rPr>
        <sz val="12"/>
        <rFont val="Statistical Symbols"/>
      </rPr>
      <t>x</t>
    </r>
    <r>
      <rPr>
        <sz val="10"/>
        <rFont val="Arial"/>
        <family val="2"/>
      </rPr>
      <t>p )</t>
    </r>
  </si>
  <si>
    <r>
      <t>R</t>
    </r>
    <r>
      <rPr>
        <vertAlign val="subscript"/>
        <sz val="10"/>
        <rFont val="Arial"/>
        <family val="2"/>
      </rPr>
      <t>p</t>
    </r>
    <r>
      <rPr>
        <sz val="10"/>
        <rFont val="Arial"/>
        <family val="2"/>
      </rPr>
      <t>=</t>
    </r>
  </si>
  <si>
    <t xml:space="preserve">  Total Variation (TV)</t>
  </si>
  <si>
    <r>
      <t>(</t>
    </r>
    <r>
      <rPr>
        <sz val="12"/>
        <rFont val="Statistical Symbols"/>
      </rPr>
      <t>r</t>
    </r>
    <r>
      <rPr>
        <vertAlign val="subscript"/>
        <sz val="10"/>
        <rFont val="Arial"/>
        <family val="2"/>
      </rPr>
      <t>a</t>
    </r>
    <r>
      <rPr>
        <sz val="10"/>
        <rFont val="Arial"/>
        <family val="2"/>
      </rPr>
      <t xml:space="preserve"> + </t>
    </r>
    <r>
      <rPr>
        <sz val="12"/>
        <rFont val="Statistical Symbols"/>
      </rPr>
      <t>r</t>
    </r>
    <r>
      <rPr>
        <vertAlign val="subscript"/>
        <sz val="10"/>
        <rFont val="Arial"/>
        <family val="2"/>
      </rPr>
      <t>b</t>
    </r>
    <r>
      <rPr>
        <sz val="10"/>
        <rFont val="Arial"/>
        <family val="2"/>
      </rPr>
      <t xml:space="preserve"> + </t>
    </r>
    <r>
      <rPr>
        <sz val="12"/>
        <rFont val="Statistical Symbols"/>
      </rPr>
      <t>r</t>
    </r>
    <r>
      <rPr>
        <vertAlign val="subscript"/>
        <sz val="10"/>
        <rFont val="Arial"/>
        <family val="2"/>
      </rPr>
      <t>c</t>
    </r>
    <r>
      <rPr>
        <sz val="10"/>
        <rFont val="Arial"/>
        <family val="2"/>
      </rPr>
      <t>) / (# OF APPRAISERS) =</t>
    </r>
  </si>
  <si>
    <r>
      <t>R</t>
    </r>
    <r>
      <rPr>
        <sz val="10"/>
        <rFont val="Arial"/>
        <family val="2"/>
      </rPr>
      <t>=</t>
    </r>
  </si>
  <si>
    <t>TV</t>
  </si>
  <si>
    <r>
      <t>{(R&amp;R</t>
    </r>
    <r>
      <rPr>
        <vertAlign val="superscript"/>
        <sz val="10"/>
        <rFont val="Arial"/>
        <family val="2"/>
      </rPr>
      <t>2</t>
    </r>
    <r>
      <rPr>
        <sz val="10"/>
        <rFont val="Arial"/>
        <family val="2"/>
      </rPr>
      <t xml:space="preserve"> + PV</t>
    </r>
    <r>
      <rPr>
        <vertAlign val="superscript"/>
        <sz val="10"/>
        <rFont val="Arial"/>
        <family val="2"/>
      </rPr>
      <t>2</t>
    </r>
    <r>
      <rPr>
        <sz val="10"/>
        <rFont val="Arial"/>
        <family val="2"/>
      </rPr>
      <t>)}</t>
    </r>
    <r>
      <rPr>
        <vertAlign val="superscript"/>
        <sz val="10"/>
        <rFont val="Arial"/>
        <family val="2"/>
      </rPr>
      <t>1/2</t>
    </r>
  </si>
  <si>
    <r>
      <t xml:space="preserve">(Max </t>
    </r>
    <r>
      <rPr>
        <sz val="12"/>
        <rFont val="Statistical Symbols"/>
      </rPr>
      <t>x</t>
    </r>
    <r>
      <rPr>
        <sz val="10"/>
        <rFont val="Arial"/>
        <family val="2"/>
      </rPr>
      <t xml:space="preserve"> - Min </t>
    </r>
    <r>
      <rPr>
        <sz val="12"/>
        <rFont val="Statistical Symbols"/>
      </rPr>
      <t>x</t>
    </r>
    <r>
      <rPr>
        <sz val="10"/>
        <rFont val="Arial"/>
        <family val="2"/>
      </rPr>
      <t>) =</t>
    </r>
  </si>
  <si>
    <r>
      <t>x</t>
    </r>
    <r>
      <rPr>
        <vertAlign val="subscript"/>
        <sz val="10"/>
        <rFont val="Arial"/>
        <family val="2"/>
      </rPr>
      <t>DIFF</t>
    </r>
    <r>
      <rPr>
        <sz val="10"/>
        <rFont val="Arial"/>
        <family val="2"/>
      </rPr>
      <t>=</t>
    </r>
  </si>
  <si>
    <r>
      <t>R</t>
    </r>
    <r>
      <rPr>
        <sz val="10"/>
        <rFont val="Arial"/>
        <family val="2"/>
      </rPr>
      <t xml:space="preserve"> x D</t>
    </r>
    <r>
      <rPr>
        <vertAlign val="subscript"/>
        <sz val="10"/>
        <rFont val="Arial"/>
        <family val="2"/>
      </rPr>
      <t>4</t>
    </r>
    <r>
      <rPr>
        <sz val="10"/>
        <rFont val="Arial"/>
        <family val="2"/>
      </rPr>
      <t>* =</t>
    </r>
  </si>
  <si>
    <r>
      <t>UCL</t>
    </r>
    <r>
      <rPr>
        <vertAlign val="subscript"/>
        <sz val="10"/>
        <rFont val="Arial"/>
        <family val="2"/>
      </rPr>
      <t>R</t>
    </r>
    <r>
      <rPr>
        <sz val="10"/>
        <rFont val="Arial"/>
        <family val="2"/>
      </rPr>
      <t>=</t>
    </r>
  </si>
  <si>
    <r>
      <t>R</t>
    </r>
    <r>
      <rPr>
        <sz val="10"/>
        <rFont val="Arial"/>
        <family val="2"/>
      </rPr>
      <t xml:space="preserve"> x D</t>
    </r>
    <r>
      <rPr>
        <vertAlign val="subscript"/>
        <sz val="10"/>
        <rFont val="Arial"/>
        <family val="2"/>
      </rPr>
      <t>3</t>
    </r>
    <r>
      <rPr>
        <sz val="10"/>
        <rFont val="Arial"/>
        <family val="2"/>
      </rPr>
      <t>* =</t>
    </r>
  </si>
  <si>
    <r>
      <t>LCL</t>
    </r>
    <r>
      <rPr>
        <vertAlign val="subscript"/>
        <sz val="10"/>
        <rFont val="Arial"/>
        <family val="2"/>
      </rPr>
      <t>R</t>
    </r>
    <r>
      <rPr>
        <sz val="10"/>
        <rFont val="Arial"/>
        <family val="2"/>
      </rPr>
      <t>=</t>
    </r>
  </si>
  <si>
    <t>All calculations are based upon predicting 5.15 sigma (99.0% of the area under the normal distribution curve).</t>
  </si>
  <si>
    <r>
      <t>* D</t>
    </r>
    <r>
      <rPr>
        <vertAlign val="subscript"/>
        <sz val="8"/>
        <rFont val="Arial"/>
        <family val="2"/>
      </rPr>
      <t>4</t>
    </r>
    <r>
      <rPr>
        <sz val="8"/>
        <rFont val="Arial"/>
        <family val="2"/>
      </rPr>
      <t xml:space="preserve"> =3.27 for 2 trials and 2.58 for 3 trials;  D</t>
    </r>
    <r>
      <rPr>
        <vertAlign val="subscript"/>
        <sz val="8"/>
        <rFont val="Arial"/>
        <family val="2"/>
      </rPr>
      <t>3</t>
    </r>
    <r>
      <rPr>
        <sz val="8"/>
        <rFont val="Arial"/>
        <family val="2"/>
      </rPr>
      <t xml:space="preserve"> = 0 for up to 7 trials.  UCL</t>
    </r>
    <r>
      <rPr>
        <vertAlign val="subscript"/>
        <sz val="8"/>
        <rFont val="Arial"/>
        <family val="2"/>
      </rPr>
      <t>R</t>
    </r>
    <r>
      <rPr>
        <sz val="8"/>
        <rFont val="Arial"/>
        <family val="2"/>
      </rPr>
      <t xml:space="preserve"> represents the limit of individual R's.  Circle those that are</t>
    </r>
  </si>
  <si>
    <r>
      <t>K</t>
    </r>
    <r>
      <rPr>
        <vertAlign val="subscript"/>
        <sz val="8"/>
        <rFont val="Arial"/>
        <family val="2"/>
      </rPr>
      <t>1</t>
    </r>
    <r>
      <rPr>
        <sz val="8"/>
        <rFont val="Arial"/>
        <family val="2"/>
      </rPr>
      <t xml:space="preserve"> is 5.15/d</t>
    </r>
    <r>
      <rPr>
        <vertAlign val="subscript"/>
        <sz val="8"/>
        <rFont val="Arial"/>
        <family val="2"/>
      </rPr>
      <t>2</t>
    </r>
    <r>
      <rPr>
        <sz val="8"/>
        <rFont val="Arial"/>
        <family val="2"/>
      </rPr>
      <t>, where d</t>
    </r>
    <r>
      <rPr>
        <vertAlign val="subscript"/>
        <sz val="8"/>
        <rFont val="Arial"/>
        <family val="2"/>
      </rPr>
      <t>2</t>
    </r>
    <r>
      <rPr>
        <sz val="8"/>
        <rFont val="Arial"/>
        <family val="2"/>
      </rPr>
      <t xml:space="preserve"> is dependent on the number of trials (m) and the number if parts times the number of operators (g) which is</t>
    </r>
  </si>
  <si>
    <t>beyond this limit.  Identify the cause and correct.  Repeat these readings using the same appraiser and unit as originally used or dis-</t>
  </si>
  <si>
    <t>assumed to be greater than 15.</t>
  </si>
  <si>
    <t>card values and re-average and recompute R and the limiting value from the remaining observations.</t>
  </si>
  <si>
    <t>AV - If a negative value is calculated under the square root sign, the appraiser variation (AV) defaults to zero (0).</t>
  </si>
  <si>
    <r>
      <t>K</t>
    </r>
    <r>
      <rPr>
        <vertAlign val="subscript"/>
        <sz val="8"/>
        <rFont val="Arial"/>
        <family val="2"/>
      </rPr>
      <t>2</t>
    </r>
    <r>
      <rPr>
        <sz val="8"/>
        <rFont val="Arial"/>
        <family val="2"/>
      </rPr>
      <t xml:space="preserve"> is 5.15/d</t>
    </r>
    <r>
      <rPr>
        <vertAlign val="subscript"/>
        <sz val="8"/>
        <rFont val="Arial"/>
        <family val="2"/>
      </rPr>
      <t>2</t>
    </r>
    <r>
      <rPr>
        <sz val="8"/>
        <rFont val="Arial"/>
        <family val="2"/>
      </rPr>
      <t>, where d</t>
    </r>
    <r>
      <rPr>
        <vertAlign val="subscript"/>
        <sz val="8"/>
        <rFont val="Arial"/>
        <family val="2"/>
      </rPr>
      <t>2</t>
    </r>
    <r>
      <rPr>
        <sz val="8"/>
        <rFont val="Arial"/>
        <family val="2"/>
      </rPr>
      <t xml:space="preserve"> is dependent on the number of operators (m) and (g) is 1, since there is only one range calculation.</t>
    </r>
  </si>
  <si>
    <t>Notes:</t>
  </si>
  <si>
    <r>
      <t>K</t>
    </r>
    <r>
      <rPr>
        <vertAlign val="subscript"/>
        <sz val="8"/>
        <rFont val="Arial"/>
        <family val="2"/>
      </rPr>
      <t>2</t>
    </r>
    <r>
      <rPr>
        <sz val="8"/>
        <rFont val="Arial"/>
        <family val="2"/>
      </rPr>
      <t xml:space="preserve"> is 5.15/d</t>
    </r>
    <r>
      <rPr>
        <vertAlign val="subscript"/>
        <sz val="8"/>
        <rFont val="Arial"/>
        <family val="2"/>
      </rPr>
      <t>2</t>
    </r>
    <r>
      <rPr>
        <sz val="8"/>
        <rFont val="Arial"/>
        <family val="2"/>
      </rPr>
      <t>, where d</t>
    </r>
    <r>
      <rPr>
        <vertAlign val="subscript"/>
        <sz val="8"/>
        <rFont val="Arial"/>
        <family val="2"/>
      </rPr>
      <t>2</t>
    </r>
    <r>
      <rPr>
        <sz val="8"/>
        <rFont val="Arial"/>
        <family val="2"/>
      </rPr>
      <t xml:space="preserve"> is dependent on the number of parts (m) and (g) is 1, since there is only one range calculation.</t>
    </r>
  </si>
  <si>
    <r>
      <t>d</t>
    </r>
    <r>
      <rPr>
        <vertAlign val="subscript"/>
        <sz val="8"/>
        <rFont val="Arial"/>
        <family val="2"/>
      </rPr>
      <t>2</t>
    </r>
    <r>
      <rPr>
        <sz val="8"/>
        <rFont val="Arial"/>
        <family val="2"/>
      </rPr>
      <t xml:space="preserve"> is obtained from Table D</t>
    </r>
    <r>
      <rPr>
        <vertAlign val="subscript"/>
        <sz val="8"/>
        <rFont val="Arial"/>
        <family val="2"/>
      </rPr>
      <t>3</t>
    </r>
    <r>
      <rPr>
        <sz val="8"/>
        <rFont val="Arial"/>
        <family val="2"/>
      </rPr>
      <t>, "Quality Control and Industrial Statistics", A.J. Duncan.</t>
    </r>
  </si>
  <si>
    <t>Gage R&amp;R Within-Part Variation (WIV) Data Collection Sheet</t>
  </si>
  <si>
    <t>Appraiser / Trial #</t>
  </si>
  <si>
    <t>Part</t>
  </si>
  <si>
    <t>Average</t>
  </si>
  <si>
    <t>MAX</t>
  </si>
  <si>
    <t>MIN</t>
  </si>
  <si>
    <t>WIV</t>
  </si>
  <si>
    <t>Appraiser 1</t>
  </si>
  <si>
    <r>
      <t>X</t>
    </r>
    <r>
      <rPr>
        <sz val="14"/>
        <color theme="1"/>
        <rFont val="Calibri"/>
        <family val="2"/>
      </rPr>
      <t>̅</t>
    </r>
    <r>
      <rPr>
        <vertAlign val="subscript"/>
        <sz val="14"/>
        <color theme="1"/>
        <rFont val="Calibri"/>
        <family val="2"/>
      </rPr>
      <t>ɑ</t>
    </r>
    <r>
      <rPr>
        <sz val="14"/>
        <color theme="1"/>
        <rFont val="Calibri"/>
        <family val="2"/>
      </rPr>
      <t>=</t>
    </r>
  </si>
  <si>
    <t>Range</t>
  </si>
  <si>
    <r>
      <t>ΣR</t>
    </r>
    <r>
      <rPr>
        <vertAlign val="subscript"/>
        <sz val="14"/>
        <color theme="1"/>
        <rFont val="Calibri"/>
        <family val="2"/>
      </rPr>
      <t>ɑ</t>
    </r>
    <r>
      <rPr>
        <sz val="14"/>
        <color theme="1"/>
        <rFont val="Calibri"/>
        <family val="2"/>
      </rPr>
      <t>=</t>
    </r>
  </si>
  <si>
    <t>Appraiser 2</t>
  </si>
  <si>
    <r>
      <t>X</t>
    </r>
    <r>
      <rPr>
        <sz val="14"/>
        <color theme="1"/>
        <rFont val="Calibri"/>
        <family val="2"/>
      </rPr>
      <t>̅</t>
    </r>
    <r>
      <rPr>
        <vertAlign val="subscript"/>
        <sz val="14"/>
        <color theme="1"/>
        <rFont val="Calibri"/>
        <family val="2"/>
      </rPr>
      <t>b</t>
    </r>
    <r>
      <rPr>
        <sz val="14"/>
        <color theme="1"/>
        <rFont val="Calibri"/>
        <family val="2"/>
      </rPr>
      <t>=</t>
    </r>
  </si>
  <si>
    <r>
      <t>ΣR</t>
    </r>
    <r>
      <rPr>
        <vertAlign val="subscript"/>
        <sz val="14"/>
        <color theme="1"/>
        <rFont val="Calibri"/>
        <family val="2"/>
      </rPr>
      <t>b</t>
    </r>
    <r>
      <rPr>
        <sz val="14"/>
        <color theme="1"/>
        <rFont val="Calibri"/>
        <family val="2"/>
      </rPr>
      <t>=</t>
    </r>
  </si>
  <si>
    <r>
      <t>Part Average
(X̅</t>
    </r>
    <r>
      <rPr>
        <vertAlign val="subscript"/>
        <sz val="11"/>
        <color theme="1"/>
        <rFont val="Calibri"/>
        <family val="2"/>
        <scheme val="minor"/>
      </rPr>
      <t>p</t>
    </r>
    <r>
      <rPr>
        <sz val="10"/>
        <rFont val="Arial"/>
        <family val="2"/>
      </rPr>
      <t>)</t>
    </r>
  </si>
  <si>
    <r>
      <t>X̅</t>
    </r>
    <r>
      <rPr>
        <sz val="14"/>
        <color theme="1"/>
        <rFont val="Calibri"/>
        <family val="2"/>
      </rPr>
      <t>̅</t>
    </r>
    <r>
      <rPr>
        <sz val="14"/>
        <color theme="1"/>
        <rFont val="Calibri"/>
        <family val="2"/>
        <scheme val="minor"/>
      </rPr>
      <t>=</t>
    </r>
  </si>
  <si>
    <r>
      <t>R</t>
    </r>
    <r>
      <rPr>
        <vertAlign val="subscript"/>
        <sz val="14"/>
        <color theme="1"/>
        <rFont val="Calibri"/>
        <family val="2"/>
        <scheme val="minor"/>
      </rPr>
      <t>p</t>
    </r>
    <r>
      <rPr>
        <sz val="14"/>
        <color theme="1"/>
        <rFont val="Calibri"/>
        <family val="2"/>
        <scheme val="minor"/>
      </rPr>
      <t>=</t>
    </r>
  </si>
  <si>
    <r>
      <t>WIV Average
(X̅</t>
    </r>
    <r>
      <rPr>
        <vertAlign val="subscript"/>
        <sz val="11"/>
        <color theme="1"/>
        <rFont val="Calibri"/>
        <family val="2"/>
        <scheme val="minor"/>
      </rPr>
      <t>WIV</t>
    </r>
    <r>
      <rPr>
        <sz val="10"/>
        <rFont val="Arial"/>
        <family val="2"/>
      </rPr>
      <t>)</t>
    </r>
  </si>
  <si>
    <r>
      <t>X̅</t>
    </r>
    <r>
      <rPr>
        <sz val="14"/>
        <color theme="1"/>
        <rFont val="Calibri"/>
        <family val="2"/>
      </rPr>
      <t>̅</t>
    </r>
    <r>
      <rPr>
        <vertAlign val="subscript"/>
        <sz val="14"/>
        <color theme="1"/>
        <rFont val="Calibri"/>
        <family val="2"/>
      </rPr>
      <t>WIV</t>
    </r>
    <r>
      <rPr>
        <sz val="14"/>
        <color theme="1"/>
        <rFont val="Calibri"/>
        <family val="2"/>
        <scheme val="minor"/>
      </rPr>
      <t>=</t>
    </r>
  </si>
  <si>
    <r>
      <t>R</t>
    </r>
    <r>
      <rPr>
        <vertAlign val="subscript"/>
        <sz val="14"/>
        <color theme="1"/>
        <rFont val="Calibri"/>
        <family val="2"/>
        <scheme val="minor"/>
      </rPr>
      <t>X̅</t>
    </r>
    <r>
      <rPr>
        <vertAlign val="subscript"/>
        <sz val="14"/>
        <color theme="1"/>
        <rFont val="Calibri"/>
        <family val="2"/>
      </rPr>
      <t>̅WIV</t>
    </r>
    <r>
      <rPr>
        <sz val="14"/>
        <color theme="1"/>
        <rFont val="Calibri"/>
        <family val="2"/>
        <scheme val="minor"/>
      </rPr>
      <t>=</t>
    </r>
  </si>
  <si>
    <r>
      <t>R̅̅=  (ΣR</t>
    </r>
    <r>
      <rPr>
        <vertAlign val="subscript"/>
        <sz val="14"/>
        <color theme="1"/>
        <rFont val="Calibri"/>
        <family val="2"/>
        <scheme val="minor"/>
      </rPr>
      <t>ɑ</t>
    </r>
    <r>
      <rPr>
        <sz val="14"/>
        <color theme="1"/>
        <rFont val="Calibri"/>
        <family val="2"/>
        <scheme val="minor"/>
      </rPr>
      <t>+ΣR</t>
    </r>
    <r>
      <rPr>
        <vertAlign val="subscript"/>
        <sz val="14"/>
        <color theme="1"/>
        <rFont val="Calibri"/>
        <family val="2"/>
        <scheme val="minor"/>
      </rPr>
      <t>b</t>
    </r>
    <r>
      <rPr>
        <sz val="14"/>
        <color theme="1"/>
        <rFont val="Calibri"/>
        <family val="2"/>
        <scheme val="minor"/>
      </rPr>
      <t>)/2(Apprisal  x Parts)</t>
    </r>
  </si>
  <si>
    <r>
      <t>R</t>
    </r>
    <r>
      <rPr>
        <sz val="14"/>
        <color theme="1"/>
        <rFont val="Calibri"/>
        <family val="2"/>
      </rPr>
      <t>̅̅</t>
    </r>
    <r>
      <rPr>
        <sz val="14"/>
        <color theme="1"/>
        <rFont val="Calibri"/>
        <family val="2"/>
        <scheme val="minor"/>
      </rPr>
      <t>=</t>
    </r>
  </si>
  <si>
    <r>
      <t>X̅</t>
    </r>
    <r>
      <rPr>
        <vertAlign val="subscript"/>
        <sz val="14"/>
        <color theme="1"/>
        <rFont val="Calibri"/>
        <family val="2"/>
        <scheme val="minor"/>
      </rPr>
      <t>DIFF</t>
    </r>
    <r>
      <rPr>
        <sz val="14"/>
        <color theme="1"/>
        <rFont val="Calibri"/>
        <family val="2"/>
        <scheme val="minor"/>
      </rPr>
      <t>=  [Max X̅ - Min X̅)</t>
    </r>
  </si>
  <si>
    <r>
      <t>X̅</t>
    </r>
    <r>
      <rPr>
        <vertAlign val="subscript"/>
        <sz val="14"/>
        <color theme="1"/>
        <rFont val="Calibri"/>
        <family val="2"/>
        <scheme val="minor"/>
      </rPr>
      <t>DIFF</t>
    </r>
    <r>
      <rPr>
        <sz val="14"/>
        <color theme="1"/>
        <rFont val="Calibri"/>
        <family val="2"/>
        <scheme val="minor"/>
      </rPr>
      <t>=</t>
    </r>
  </si>
  <si>
    <r>
      <t>R̅</t>
    </r>
    <r>
      <rPr>
        <vertAlign val="subscript"/>
        <sz val="14"/>
        <color theme="1"/>
        <rFont val="Calibri"/>
        <family val="2"/>
        <scheme val="minor"/>
      </rPr>
      <t>WIV</t>
    </r>
    <r>
      <rPr>
        <sz val="14"/>
        <color theme="1"/>
        <rFont val="Calibri"/>
        <family val="2"/>
        <scheme val="minor"/>
      </rPr>
      <t xml:space="preserve">=  (Σ (Range of WIV Ranges) / # in sum) </t>
    </r>
  </si>
  <si>
    <r>
      <t>R̅</t>
    </r>
    <r>
      <rPr>
        <vertAlign val="subscript"/>
        <sz val="14"/>
        <color theme="1"/>
        <rFont val="Calibri"/>
        <family val="2"/>
        <scheme val="minor"/>
      </rPr>
      <t>WIV</t>
    </r>
    <r>
      <rPr>
        <sz val="14"/>
        <color theme="1"/>
        <rFont val="Calibri"/>
        <family val="2"/>
        <scheme val="minor"/>
      </rPr>
      <t xml:space="preserve">= </t>
    </r>
  </si>
  <si>
    <r>
      <t>UCL</t>
    </r>
    <r>
      <rPr>
        <vertAlign val="subscript"/>
        <sz val="14"/>
        <color theme="1"/>
        <rFont val="Calibri"/>
        <family val="2"/>
        <scheme val="minor"/>
      </rPr>
      <t>R</t>
    </r>
    <r>
      <rPr>
        <sz val="14"/>
        <color theme="1"/>
        <rFont val="Calibri"/>
        <family val="2"/>
        <scheme val="minor"/>
      </rPr>
      <t xml:space="preserve"> = R̅̅ x D</t>
    </r>
    <r>
      <rPr>
        <vertAlign val="subscript"/>
        <sz val="14"/>
        <color theme="1"/>
        <rFont val="Calibri"/>
        <family val="2"/>
        <scheme val="minor"/>
      </rPr>
      <t xml:space="preserve">4                        </t>
    </r>
    <r>
      <rPr>
        <sz val="14"/>
        <color theme="1"/>
        <rFont val="Calibri"/>
        <family val="2"/>
        <scheme val="minor"/>
      </rPr>
      <t xml:space="preserve"> D</t>
    </r>
    <r>
      <rPr>
        <vertAlign val="subscript"/>
        <sz val="14"/>
        <color theme="1"/>
        <rFont val="Calibri"/>
        <family val="2"/>
        <scheme val="minor"/>
      </rPr>
      <t>4</t>
    </r>
    <r>
      <rPr>
        <sz val="14"/>
        <color theme="1"/>
        <rFont val="Calibri"/>
        <family val="2"/>
        <scheme val="minor"/>
      </rPr>
      <t xml:space="preserve"> = 2.574 for 3 trials</t>
    </r>
  </si>
  <si>
    <r>
      <t>UCL</t>
    </r>
    <r>
      <rPr>
        <vertAlign val="subscript"/>
        <sz val="14"/>
        <color theme="1"/>
        <rFont val="Calibri"/>
        <family val="2"/>
        <scheme val="minor"/>
      </rPr>
      <t>R</t>
    </r>
    <r>
      <rPr>
        <sz val="14"/>
        <color theme="1"/>
        <rFont val="Calibri"/>
        <family val="2"/>
        <scheme val="minor"/>
      </rPr>
      <t>=</t>
    </r>
  </si>
  <si>
    <t>Gage R&amp;R Within-Part Variation (WIV) Report</t>
  </si>
  <si>
    <t xml:space="preserve">Part # &amp; Name: </t>
  </si>
  <si>
    <t>Gage Name:</t>
  </si>
  <si>
    <t>Date:</t>
  </si>
  <si>
    <t xml:space="preserve">Characteristics: </t>
  </si>
  <si>
    <t>Gage No:</t>
  </si>
  <si>
    <t>Performed By:</t>
  </si>
  <si>
    <t xml:space="preserve">Specifications: </t>
  </si>
  <si>
    <t>Gage Type:</t>
  </si>
  <si>
    <t>From Data Sheet:</t>
  </si>
  <si>
    <t>Repeatability - Equipment Variation (EV)</t>
  </si>
  <si>
    <t>EV =</t>
  </si>
  <si>
    <t>R̅̅ x K1</t>
  </si>
  <si>
    <t>K1= 0.5908 for 3 trials</t>
  </si>
  <si>
    <t>%EV    =</t>
  </si>
  <si>
    <t>100 [EV / TV]</t>
  </si>
  <si>
    <t>%</t>
  </si>
  <si>
    <t>Reproducibility - Appraiser Variation (AV)</t>
  </si>
  <si>
    <t>AV =</t>
  </si>
  <si>
    <t>%AV    =</t>
  </si>
  <si>
    <t>100 [AV / TV]</t>
  </si>
  <si>
    <t>2nr= 2 x parts x trials</t>
  </si>
  <si>
    <t>K2= 0.7071 for 2 appraisers</t>
  </si>
  <si>
    <t>Repeatability &amp; Reproducibility (GRR)</t>
  </si>
  <si>
    <t>%GRR    =</t>
  </si>
  <si>
    <t>100 [GRR / TV]</t>
  </si>
  <si>
    <t>GRR =</t>
  </si>
  <si>
    <t>Part Variation (PV)</t>
  </si>
  <si>
    <r>
      <t>R</t>
    </r>
    <r>
      <rPr>
        <vertAlign val="subscript"/>
        <sz val="14"/>
        <color theme="1"/>
        <rFont val="Calibri"/>
        <family val="2"/>
        <scheme val="minor"/>
      </rPr>
      <t>p</t>
    </r>
    <r>
      <rPr>
        <sz val="14"/>
        <color theme="1"/>
        <rFont val="Calibri"/>
        <family val="2"/>
        <scheme val="minor"/>
      </rPr>
      <t xml:space="preserve"> x K3</t>
    </r>
  </si>
  <si>
    <t>K3= 0.4030 for 5 parts</t>
  </si>
  <si>
    <t>%PV    =</t>
  </si>
  <si>
    <t>100 [PV / TV]</t>
  </si>
  <si>
    <t>Total Variaton (TV)</t>
  </si>
  <si>
    <t>TV=</t>
  </si>
  <si>
    <t>ndc    =</t>
  </si>
  <si>
    <t>1.41 (PV / GRR)</t>
  </si>
  <si>
    <t>Within-Part Variaition (WIV)</t>
  </si>
  <si>
    <t>%WIV    =</t>
  </si>
  <si>
    <t>100 [WIV / TV]</t>
  </si>
  <si>
    <t>WIV=</t>
  </si>
  <si>
    <r>
      <t>Where  n</t>
    </r>
    <r>
      <rPr>
        <vertAlign val="subscript"/>
        <sz val="14"/>
        <color theme="1"/>
        <rFont val="Calibri"/>
        <family val="2"/>
        <scheme val="minor"/>
      </rPr>
      <t>WIV</t>
    </r>
    <r>
      <rPr>
        <sz val="14"/>
        <color theme="1"/>
        <rFont val="Calibri"/>
        <family val="2"/>
        <scheme val="minor"/>
      </rPr>
      <t>= # Appraisers,  r= Trials,  and EV</t>
    </r>
    <r>
      <rPr>
        <vertAlign val="subscript"/>
        <sz val="14"/>
        <color theme="1"/>
        <rFont val="Calibri"/>
        <family val="2"/>
        <scheme val="minor"/>
      </rPr>
      <t>WIV</t>
    </r>
    <r>
      <rPr>
        <sz val="14"/>
        <color theme="1"/>
        <rFont val="Calibri"/>
        <family val="2"/>
        <scheme val="minor"/>
      </rPr>
      <t>= R̅̅</t>
    </r>
    <r>
      <rPr>
        <vertAlign val="subscript"/>
        <sz val="14"/>
        <color theme="1"/>
        <rFont val="Calibri"/>
        <family val="2"/>
        <scheme val="minor"/>
      </rPr>
      <t>WIV</t>
    </r>
    <r>
      <rPr>
        <sz val="14"/>
        <color theme="1"/>
        <rFont val="Calibri"/>
        <family val="2"/>
        <scheme val="minor"/>
      </rPr>
      <t xml:space="preserve"> x K1</t>
    </r>
  </si>
  <si>
    <r>
      <t>EV</t>
    </r>
    <r>
      <rPr>
        <vertAlign val="subscript"/>
        <sz val="14"/>
        <color theme="1"/>
        <rFont val="Calibri"/>
        <family val="2"/>
        <scheme val="minor"/>
      </rPr>
      <t>WIV</t>
    </r>
    <r>
      <rPr>
        <sz val="14"/>
        <color theme="1"/>
        <rFont val="Calibri"/>
        <family val="2"/>
        <scheme val="minor"/>
      </rPr>
      <t>=</t>
    </r>
  </si>
  <si>
    <t>Constants</t>
  </si>
  <si>
    <t>ORGANIZATION:</t>
  </si>
  <si>
    <t>SUPPIER VENDOR CODE:</t>
  </si>
  <si>
    <t>PART NAME:</t>
  </si>
  <si>
    <t>NAME OF INSPECTION FACILITY:</t>
  </si>
  <si>
    <t>DESIGN RECORD CHANGE LEVEL:</t>
  </si>
  <si>
    <t>ENGINEERING CHANGE DOCUMENTS:</t>
  </si>
  <si>
    <t>ITEM</t>
  </si>
  <si>
    <t>DIMENSION/SPECIFICATION</t>
  </si>
  <si>
    <t>SPECIFICATION / LIMITS</t>
  </si>
  <si>
    <t>TEST DATE</t>
  </si>
  <si>
    <t>QTY TESTED</t>
  </si>
  <si>
    <t>ORGANIZATION MEASUREMENT RESULTS (DATA)</t>
  </si>
  <si>
    <t>OK</t>
  </si>
  <si>
    <t>NOT OK</t>
  </si>
  <si>
    <t xml:space="preserve">Blanket statements of conformance are unacceptable for any test results. </t>
  </si>
  <si>
    <t>SIGNATURE</t>
  </si>
  <si>
    <t>TITLE</t>
  </si>
  <si>
    <t>DATE</t>
  </si>
  <si>
    <t>Production Part Approval - Material Test Results</t>
  </si>
  <si>
    <t>SUPPLIER</t>
  </si>
  <si>
    <t>PART NUMBER</t>
  </si>
  <si>
    <t>NAME OF LABORATORY</t>
  </si>
  <si>
    <t>PART NAME</t>
  </si>
  <si>
    <t>NAME</t>
  </si>
  <si>
    <t>TYPE OF</t>
  </si>
  <si>
    <t>NOT</t>
  </si>
  <si>
    <t>TEST</t>
  </si>
  <si>
    <t>MATERIAL SPEC. NO./DATE/SPECIFICATION</t>
  </si>
  <si>
    <t>SUPPLIER TEST RESULTS</t>
  </si>
  <si>
    <t>Production Part Approval - Performance Test Results</t>
  </si>
  <si>
    <t>REF.</t>
  </si>
  <si>
    <t>QTY.</t>
  </si>
  <si>
    <t>TESTED</t>
  </si>
  <si>
    <t>SUPPLIER TEST RESULTS AND TEST CONDITIONS</t>
  </si>
  <si>
    <t>DRAWING</t>
  </si>
  <si>
    <t>APPLICATION</t>
  </si>
  <si>
    <t>(VEHICLES)</t>
  </si>
  <si>
    <t>BUYER</t>
  </si>
  <si>
    <t>E/C LEVEL</t>
  </si>
  <si>
    <t>CODE</t>
  </si>
  <si>
    <t>MANUFACTURING ADDRESS</t>
  </si>
  <si>
    <t>LOCATION</t>
  </si>
  <si>
    <t>REASON FOR</t>
  </si>
  <si>
    <t>SPECIAL SAMPLE</t>
  </si>
  <si>
    <t>RE-SUBMISSION</t>
  </si>
  <si>
    <t>OTHER</t>
  </si>
  <si>
    <t>SUBMISSION</t>
  </si>
  <si>
    <t>PRE TEXTURE</t>
  </si>
  <si>
    <t>FIRST PRODUCTION SHIPMENT</t>
  </si>
  <si>
    <t>ENGINEERING CHANGE</t>
  </si>
  <si>
    <t>APPEARANCE EVALUATION</t>
  </si>
  <si>
    <t>CUSTOMER</t>
  </si>
  <si>
    <t>SUPPLIER SOURCING AND TEXTURE INFORMATION</t>
  </si>
  <si>
    <t xml:space="preserve">   PRE-TEXTURE</t>
  </si>
  <si>
    <t>REPRESENTATIVE</t>
  </si>
  <si>
    <t xml:space="preserve">   EVALUATION</t>
  </si>
  <si>
    <t>SIGNATURE AND DATE</t>
  </si>
  <si>
    <t xml:space="preserve">   CORRECT</t>
  </si>
  <si>
    <t xml:space="preserve">   AND PROCEED</t>
  </si>
  <si>
    <t xml:space="preserve">   CORRECT AND</t>
  </si>
  <si>
    <t xml:space="preserve">   RESUBMIT</t>
  </si>
  <si>
    <t xml:space="preserve">   APPROVED TO</t>
  </si>
  <si>
    <t xml:space="preserve">   TEXTURE</t>
  </si>
  <si>
    <t>COLOR EVALUATION</t>
  </si>
  <si>
    <t>COLOR</t>
  </si>
  <si>
    <t>TRISTIMULUS DATA</t>
  </si>
  <si>
    <t>MASTER</t>
  </si>
  <si>
    <t>MATERIAL</t>
  </si>
  <si>
    <t>HUE</t>
  </si>
  <si>
    <t>VALUE</t>
  </si>
  <si>
    <t>CHROMA</t>
  </si>
  <si>
    <t>GLOSS</t>
  </si>
  <si>
    <t>METALLIC</t>
  </si>
  <si>
    <t>SHIPPING</t>
  </si>
  <si>
    <t>SUFFIX</t>
  </si>
  <si>
    <t>TYPE</t>
  </si>
  <si>
    <t>SOURCE</t>
  </si>
  <si>
    <t>BRILLIANCE</t>
  </si>
  <si>
    <t>DISPOSITION</t>
  </si>
  <si>
    <t>DL*</t>
  </si>
  <si>
    <t>Da*</t>
  </si>
  <si>
    <t>Db*</t>
  </si>
  <si>
    <t>DE*</t>
  </si>
  <si>
    <t>CMC</t>
  </si>
  <si>
    <t>RED</t>
  </si>
  <si>
    <t>YEL</t>
  </si>
  <si>
    <t>GRN</t>
  </si>
  <si>
    <t>BLU</t>
  </si>
  <si>
    <t>LIGHT</t>
  </si>
  <si>
    <t>DARK</t>
  </si>
  <si>
    <t>GRAY</t>
  </si>
  <si>
    <t>CLEAN</t>
  </si>
  <si>
    <t>HIGH</t>
  </si>
  <si>
    <t>LOW</t>
  </si>
  <si>
    <t>COMMENTS</t>
  </si>
  <si>
    <t>PHONE NO.</t>
  </si>
  <si>
    <t>REPRESENTATIVE SIGNATURE</t>
  </si>
  <si>
    <t>Bulk Materials Requirements Checklist</t>
  </si>
  <si>
    <t>Project:</t>
  </si>
  <si>
    <t>Required /</t>
  </si>
  <si>
    <t>Primary Responsibility</t>
  </si>
  <si>
    <t>Comments /</t>
  </si>
  <si>
    <t>Approved</t>
  </si>
  <si>
    <t>Target Date</t>
  </si>
  <si>
    <t>Customer</t>
  </si>
  <si>
    <t>Supplier</t>
  </si>
  <si>
    <t>Conditions</t>
  </si>
  <si>
    <t>by / date</t>
  </si>
  <si>
    <t>Product Design and Development Verification</t>
  </si>
  <si>
    <t>Design Matrix</t>
  </si>
  <si>
    <t>Design FMEA</t>
  </si>
  <si>
    <t>Special Product Characteristics</t>
  </si>
  <si>
    <t>Design Records</t>
  </si>
  <si>
    <t>Prototype Control Plan</t>
  </si>
  <si>
    <t>Appearance Approval Report</t>
  </si>
  <si>
    <t>Master Samples</t>
  </si>
  <si>
    <t>Test Results</t>
  </si>
  <si>
    <t>Dimensional Results</t>
  </si>
  <si>
    <t>Checking Aids</t>
  </si>
  <si>
    <t>Engineering Approval</t>
  </si>
  <si>
    <t>Process Flow Diagrams</t>
  </si>
  <si>
    <t>Process FMEA</t>
  </si>
  <si>
    <t>Pre-launch Control Plan</t>
  </si>
  <si>
    <t>Production Control Plan</t>
  </si>
  <si>
    <t>Measurement System Studies</t>
  </si>
  <si>
    <t>Interim Approval</t>
  </si>
  <si>
    <t>Initial Process Studies</t>
  </si>
  <si>
    <t>Part Submission Warrant (CFG-1001)</t>
  </si>
  <si>
    <t>Customer Plant Connection</t>
  </si>
  <si>
    <t>Change Documentation</t>
  </si>
  <si>
    <t>Subcontractor Considerations</t>
  </si>
  <si>
    <t xml:space="preserve">Plan agreed to by: </t>
  </si>
  <si>
    <t>Company/Title/Date</t>
  </si>
  <si>
    <t>SUPPLIER NAME:</t>
  </si>
  <si>
    <t>PRODUCT NAME:</t>
  </si>
  <si>
    <t>SUPPLIER CODE:</t>
  </si>
  <si>
    <t>ENG. SPEC.:</t>
  </si>
  <si>
    <t>MANUF. SITE:</t>
  </si>
  <si>
    <t>PART #:</t>
  </si>
  <si>
    <t>ENG. CHANGE #:</t>
  </si>
  <si>
    <t>FORMULA DATE:</t>
  </si>
  <si>
    <t>RECEIVED DATE:</t>
  </si>
  <si>
    <t>RECEIVED BY:</t>
  </si>
  <si>
    <t>SUBMISSION LEVEL:</t>
  </si>
  <si>
    <t>EXPIRATION DATE:</t>
  </si>
  <si>
    <t>TRACKING CODE:</t>
  </si>
  <si>
    <t>RE-SUBMISSION DATE:</t>
  </si>
  <si>
    <r>
      <t>STATUS: (NR - N</t>
    </r>
    <r>
      <rPr>
        <sz val="10"/>
        <rFont val="Arial"/>
        <family val="2"/>
      </rPr>
      <t xml:space="preserve">ot </t>
    </r>
    <r>
      <rPr>
        <b/>
        <sz val="10"/>
        <rFont val="Arial"/>
        <family val="2"/>
      </rPr>
      <t>R</t>
    </r>
    <r>
      <rPr>
        <sz val="10"/>
        <rFont val="Arial"/>
        <family val="2"/>
      </rPr>
      <t xml:space="preserve">equired, </t>
    </r>
    <r>
      <rPr>
        <b/>
        <sz val="10"/>
        <rFont val="Arial"/>
        <family val="2"/>
      </rPr>
      <t>A - A</t>
    </r>
    <r>
      <rPr>
        <sz val="10"/>
        <rFont val="Arial"/>
        <family val="2"/>
      </rPr>
      <t xml:space="preserve">pproved, </t>
    </r>
    <r>
      <rPr>
        <b/>
        <sz val="10"/>
        <rFont val="Arial"/>
        <family val="2"/>
      </rPr>
      <t>I - I</t>
    </r>
    <r>
      <rPr>
        <sz val="10"/>
        <rFont val="Arial"/>
        <family val="2"/>
      </rPr>
      <t>nterim)</t>
    </r>
  </si>
  <si>
    <t>DFMEA:</t>
  </si>
  <si>
    <t>Control Plans</t>
  </si>
  <si>
    <t>PFMEA:</t>
  </si>
  <si>
    <t>Special Process Characteristics</t>
  </si>
  <si>
    <t>Process Flow Diagram</t>
  </si>
  <si>
    <t>Test results</t>
  </si>
  <si>
    <t>Process Studies:</t>
  </si>
  <si>
    <t>Master Sample</t>
  </si>
  <si>
    <t>Measurement Systems Studies:</t>
  </si>
  <si>
    <t>SPECIFIC QUANTITY OF MATERIAL AUTHORIZED (IF APPLICABLE):</t>
  </si>
  <si>
    <t>PRODUCTION TRIAL AUTHORIZATION #:</t>
  </si>
  <si>
    <t>REASON(S) FOR INTERIM APPROVAL:</t>
  </si>
  <si>
    <t>ISSUES TO BE RESOLVED, EXPECTED COMPLETION DATE</t>
  </si>
  <si>
    <t>(CLASSIFY AS ENGINEERING, DESIGN, PROCESS, OR OTHER):</t>
  </si>
  <si>
    <t>ACTIONS TO BE ACCOMPLISHED DURING INTERIM PERIOD, EFFECTIVE DATE:</t>
  </si>
  <si>
    <t>PROGRESS REVIEW DATE:</t>
  </si>
  <si>
    <t>DATE MATERIAL DUE AT PLANT:</t>
  </si>
  <si>
    <t>WHAT ACTIONS ARE TAKING PLACE TO ENSURE THAT FUTURE SUBMISSIONS WILL CONFORM</t>
  </si>
  <si>
    <t>TO BULK MATERIAL PPAP REQUIREMENTS BY THE SAMPLE PROMISE DATE?</t>
  </si>
  <si>
    <r>
      <t>SUPPLIER</t>
    </r>
    <r>
      <rPr>
        <sz val="8"/>
        <rFont val="Arial"/>
        <family val="2"/>
      </rPr>
      <t xml:space="preserve"> (AUTHORIZED SIGNATURE)</t>
    </r>
  </si>
  <si>
    <t>PHONE:</t>
  </si>
  <si>
    <t>(PRINT NAME)</t>
  </si>
  <si>
    <t>CUSTOMER APPROVALS (as needed):</t>
  </si>
  <si>
    <t>PRODUCT ENG. (SIGNATURE)</t>
  </si>
  <si>
    <t>MATERIALS ENG. (SIGNATURE)</t>
  </si>
  <si>
    <t>QUALITY ENG. (SIGNATURE)</t>
  </si>
  <si>
    <t>INTERIM APPROVAL NUMBER:</t>
  </si>
  <si>
    <t>Truck Industry</t>
  </si>
  <si>
    <t>Part Submission Warrant</t>
  </si>
  <si>
    <t>Customer Part Number</t>
  </si>
  <si>
    <t>Rev.</t>
  </si>
  <si>
    <t>if applicable</t>
  </si>
  <si>
    <t>Tool PO Number</t>
  </si>
  <si>
    <t>Engineering Drawing Change Level</t>
  </si>
  <si>
    <t>Dated</t>
  </si>
  <si>
    <t>Additional Engineering Changes</t>
  </si>
  <si>
    <t>Shown on Drawing Number</t>
  </si>
  <si>
    <t>Purchase Order No.</t>
  </si>
  <si>
    <t>Weight (kg)</t>
  </si>
  <si>
    <t>Checking Aid Number</t>
  </si>
  <si>
    <t>Engineering Change Level</t>
  </si>
  <si>
    <t>ORGANIZATION MANUFACTURING INFORMATION</t>
  </si>
  <si>
    <t>SUBMISSION INFORMATION</t>
  </si>
  <si>
    <t>Organization Name and Code</t>
  </si>
  <si>
    <t>Customer Name/Division</t>
  </si>
  <si>
    <t>Street Address</t>
  </si>
  <si>
    <t>Customer Contact</t>
  </si>
  <si>
    <t>City</t>
  </si>
  <si>
    <t>State</t>
  </si>
  <si>
    <t>Zip</t>
  </si>
  <si>
    <t>Application</t>
  </si>
  <si>
    <t>Note:</t>
  </si>
  <si>
    <t>Does this part contain any restricted or reportable substances?</t>
  </si>
  <si>
    <t>Are plastic parts identified with appropriate ISO marking codes?</t>
  </si>
  <si>
    <t>REASON FOR SUBMISSION (Check at least one)</t>
  </si>
  <si>
    <t>Initial submission</t>
  </si>
  <si>
    <t>Change to Optional Construction or Material</t>
  </si>
  <si>
    <t>Engineering Change(s)</t>
  </si>
  <si>
    <t>Sub-Supplier or Material Source Change</t>
  </si>
  <si>
    <t>Tooling: Transfer, Replacement, Refurbishment, or additional</t>
  </si>
  <si>
    <t>Change in Part Processing</t>
  </si>
  <si>
    <t>Correction of Discrepancy</t>
  </si>
  <si>
    <t>Parts produced at Additional Location</t>
  </si>
  <si>
    <t>Tooling inactive &gt; than 1 year</t>
  </si>
  <si>
    <t>Other - please specify below</t>
  </si>
  <si>
    <t>REQUESTED SUBMISSION LEVEL (Check one)</t>
  </si>
  <si>
    <t>Level 1 - Warrant only (and for designated appearance items, an Appearance Approval Report) submitted to customer.</t>
  </si>
  <si>
    <t>Level 2 - Warrant with product samples and limited supporting data submitted to customer.</t>
  </si>
  <si>
    <t>Level 3 - Warrant with product samples and complete supporting data submitted to customer.</t>
  </si>
  <si>
    <t>Level 4 - Warrant and other requirements as defined by customer.</t>
  </si>
  <si>
    <t>(check)</t>
  </si>
  <si>
    <t>Level 5 - Warrant with product samples and complete supporting data reviewed at supplier's manufacturing location.</t>
  </si>
  <si>
    <t>DECLARATION</t>
  </si>
  <si>
    <t>I affirm that the samples represented by this warrant are representative of our parts and have been made to the applicable customer</t>
  </si>
  <si>
    <t>drawings and specifications and are made from specified materials on regular production tooling with no operations other than the regular</t>
  </si>
  <si>
    <t>production process.  I also certify that documented evidence of such compliance is on file and available for review.</t>
  </si>
  <si>
    <t>EXPLANATION/COMMENTS:</t>
  </si>
  <si>
    <t>List Molds/Cavities / Production Processes</t>
  </si>
  <si>
    <t>Organization Authorized Signature</t>
  </si>
  <si>
    <t>Date</t>
  </si>
  <si>
    <t>Print Name</t>
  </si>
  <si>
    <t xml:space="preserve">Phone No. </t>
  </si>
  <si>
    <t>Fax No.</t>
  </si>
  <si>
    <t>Title</t>
  </si>
  <si>
    <t xml:space="preserve">E-mail   </t>
  </si>
  <si>
    <t xml:space="preserve">FOR CUSTOMER USE ONLY </t>
  </si>
  <si>
    <t>Part Warrant Disposition:</t>
  </si>
  <si>
    <t>Comment:</t>
  </si>
  <si>
    <t>Customer Signature</t>
  </si>
  <si>
    <t xml:space="preserve"> PACKAGING DATA SHEET</t>
  </si>
  <si>
    <t>DRAWING NUMBER</t>
  </si>
  <si>
    <t>REVISION</t>
  </si>
  <si>
    <t>BUYER CODE</t>
  </si>
  <si>
    <t>DRAWING DATE (MM/DD/YYYY)</t>
  </si>
  <si>
    <t>SUPPLIER NAME</t>
  </si>
  <si>
    <t>MANUFACTURING LOCATION ADDRESS</t>
  </si>
  <si>
    <t>SUPPLIER CODE</t>
  </si>
  <si>
    <t>REASON FOR SUBMISSION</t>
  </si>
  <si>
    <t>PROTOTYPE</t>
  </si>
  <si>
    <t>PACKAGING DEFINITION</t>
  </si>
  <si>
    <t>PACKAGING DESCRIPTION</t>
  </si>
  <si>
    <t>PICTURE OF THE PART IN THE PACKAGING POSITION</t>
  </si>
  <si>
    <t>CONTAINER</t>
  </si>
  <si>
    <t>PICTURE OF THE OUTSIDE OF THE CONTAINER SHOWING LABEL</t>
  </si>
  <si>
    <t>PICTURE  OF THE FINAL CONTAINER IN SHIPPING CONFIGURATION</t>
  </si>
  <si>
    <t xml:space="preserve">DUNNAGE </t>
  </si>
  <si>
    <t>PICTURE OF ANY DUNNAGE IN THE CONTAINER</t>
  </si>
  <si>
    <t>DUNNAGE DATA</t>
  </si>
  <si>
    <t>L (mm)</t>
  </si>
  <si>
    <t>W / ɸ (mm)</t>
  </si>
  <si>
    <t>H / T (mm)</t>
  </si>
  <si>
    <t>MATERIAL SPECIFICATION</t>
  </si>
  <si>
    <t>WEIGHT (kg)</t>
  </si>
  <si>
    <t>QTY</t>
  </si>
  <si>
    <t>ADDITIONAL INSTRUCTIONS</t>
  </si>
  <si>
    <t>DUNNAGE WEIGHT (kg)</t>
  </si>
  <si>
    <t>PACKAGE DATA</t>
  </si>
  <si>
    <t>W (mm)</t>
  </si>
  <si>
    <t>H (mm)</t>
  </si>
  <si>
    <t xml:space="preserve">PART </t>
  </si>
  <si>
    <t>PART WEIGHT (kg)</t>
  </si>
  <si>
    <t>CONTAINER WEIGHT (kg)</t>
  </si>
  <si>
    <t>QUANTITY PER CONTAINER</t>
  </si>
  <si>
    <t>TOTAL WEIGHT (kg)</t>
  </si>
  <si>
    <t>SUPPLIER RESPONSIBILITIES</t>
  </si>
  <si>
    <t xml:space="preserve">           SUPPLIER RESPONSIBLE FOR PACKAGING DESIGN </t>
  </si>
  <si>
    <t xml:space="preserve">           SHALL USE APPROPRIATE MATERIAL INSIDE THE PACKAGING TO SECURE THE QUALITY OF THE PART DURING TRANSIT</t>
  </si>
  <si>
    <t xml:space="preserve">           SHALL KEEP ELECTRONIC RECORD OF SUBMITTED PACKAGING DATA SHEET</t>
  </si>
  <si>
    <t xml:space="preserve">           PACKAGING SHALL BE FREE FROM HANDLING HAZARDS (E.G. NAILS, LOOSE BANDING, STAPLES, ETC.)</t>
  </si>
  <si>
    <t xml:space="preserve">           PACKAGING MATERIALS SHALL BE OF A NON-TOXIC NATURE – NO PVC OR CFC’S ARE TO BE USED</t>
  </si>
  <si>
    <t xml:space="preserve">           PARTS SUSCEPTIBLE TO SURFACE DAMAGE SHALL BE PROTECTED WITH SURFACE PROTECTION.</t>
  </si>
  <si>
    <t xml:space="preserve">           PROTECTION AGAINST CORROSION SHALL BE PROVIDED THROUGH THE ADDITION OF RUST INHIBITORS SUCH AS VOLATILE CORROSIVE INHIBITORS (VCI)</t>
  </si>
  <si>
    <t xml:space="preserve">           CLEANLINESS REQUIREMENTS OF THE PART SHALL NOT BE DEGRADED BY ANY PACKAGING MATERIAL</t>
  </si>
  <si>
    <t xml:space="preserve">           ALL PRIMARY PRODUCT PACKAGES SHALL BE LABELED IN ACC. WITH THE LABELING REQUIREMENTS OF THE OSHA HAZARD COMMUNICATED STANDARD 29 CFR 1910.1200(F)</t>
  </si>
  <si>
    <t xml:space="preserve">           ALL WOODEN PACKAGING SHALL BE TREATED ACC. TO ONE OF THE METHODS APPROVED IN THE ISPM-15 (INTERNATIONAL STANDARDS FOR PHYTOSANITARY MEASURES #15)</t>
  </si>
  <si>
    <t>SUPPLIER SIGNATURE</t>
  </si>
  <si>
    <t>DATE (MM/DD/YYYY)</t>
  </si>
  <si>
    <t>(       ) _____________</t>
  </si>
  <si>
    <t>G/Y/R Status</t>
  </si>
  <si>
    <t>PPAP Level</t>
  </si>
  <si>
    <t>APQP Level</t>
  </si>
  <si>
    <t>APQP Reason</t>
  </si>
  <si>
    <t>yes/no</t>
  </si>
  <si>
    <t>yes/no/na</t>
  </si>
  <si>
    <t>Venue</t>
  </si>
  <si>
    <t>Criteria</t>
  </si>
  <si>
    <t>G</t>
  </si>
  <si>
    <t>Green</t>
  </si>
  <si>
    <t>Level 1</t>
  </si>
  <si>
    <t>Y</t>
  </si>
  <si>
    <t>Yellow</t>
  </si>
  <si>
    <t>Level 2</t>
  </si>
  <si>
    <t>Key Component</t>
  </si>
  <si>
    <t>New Design</t>
  </si>
  <si>
    <t>yes</t>
  </si>
  <si>
    <t>phone</t>
  </si>
  <si>
    <t>Red</t>
  </si>
  <si>
    <t>Level 3</t>
  </si>
  <si>
    <t>Non Key Component</t>
  </si>
  <si>
    <t>New Manufacturing Location</t>
  </si>
  <si>
    <t>no</t>
  </si>
  <si>
    <t>Supp. Head.</t>
  </si>
  <si>
    <t>n/a</t>
  </si>
  <si>
    <t>not applicable</t>
  </si>
  <si>
    <t>Level 4</t>
  </si>
  <si>
    <t>COTS</t>
  </si>
  <si>
    <t>Significant Product changes</t>
  </si>
  <si>
    <t>Supp. Prod.</t>
  </si>
  <si>
    <t>Level 5</t>
  </si>
  <si>
    <t>Significant Process changes</t>
  </si>
  <si>
    <t>Westport</t>
  </si>
  <si>
    <t>other</t>
  </si>
  <si>
    <t>* Password to protected cells: westport</t>
  </si>
  <si>
    <r>
      <t xml:space="preserve">The PPAP Submission Checklist form (04-0066) indicates the PPAP level, comments and specific actions. The supplier shall submit or retain PPAP documents as per PPAP Checklist provided with purchase order. 
S = submit to HPDI Technology </t>
    </r>
    <r>
      <rPr>
        <sz val="10"/>
        <rFont val="Arial"/>
      </rPr>
      <t xml:space="preserve">
R= Retain at the manufacturing location and make available to </t>
    </r>
    <r>
      <rPr>
        <sz val="10"/>
        <rFont val="Arial"/>
        <family val="2"/>
      </rPr>
      <t>HPDI Technology</t>
    </r>
    <r>
      <rPr>
        <sz val="10"/>
        <rFont val="Arial"/>
      </rPr>
      <t xml:space="preserve"> if requested
* = Retain at the manufacturing location and submit to</t>
    </r>
    <r>
      <rPr>
        <sz val="10"/>
        <color rgb="FFFF0000"/>
        <rFont val="Arial"/>
        <family val="2"/>
      </rPr>
      <t xml:space="preserve"> </t>
    </r>
    <r>
      <rPr>
        <sz val="10"/>
        <rFont val="Arial"/>
        <family val="2"/>
      </rPr>
      <t>HPDI Technology</t>
    </r>
    <r>
      <rPr>
        <sz val="10"/>
        <rFont val="Arial"/>
      </rPr>
      <t xml:space="preserve"> if requested
</t>
    </r>
    <r>
      <rPr>
        <b/>
        <sz val="10"/>
        <rFont val="Arial"/>
        <family val="2"/>
      </rPr>
      <t>ATTENTION:  All of the PPAP elements shall be completed by the supplier,
                     unless explicitly waived by the HPDI Technology</t>
    </r>
    <r>
      <rPr>
        <b/>
        <sz val="10"/>
        <color theme="8"/>
        <rFont val="Arial"/>
        <family val="2"/>
      </rPr>
      <t xml:space="preserve"> </t>
    </r>
    <r>
      <rPr>
        <b/>
        <sz val="10"/>
        <rFont val="Arial"/>
        <family val="2"/>
      </rPr>
      <t>SDE!</t>
    </r>
  </si>
  <si>
    <r>
      <t>Templates have been included for your use. These are based on AIAG (Automotive Industry Action Group) standard templates.  Manuals relating to these activities are available through AIAG website at www.aiag.org. 
If your organization uses non AIAG standard templates for these activities, please forward a blank copy to</t>
    </r>
    <r>
      <rPr>
        <sz val="10"/>
        <rFont val="Arial"/>
      </rPr>
      <t xml:space="preserve"> </t>
    </r>
    <r>
      <rPr>
        <sz val="10"/>
        <rFont val="Arial"/>
        <family val="2"/>
      </rPr>
      <t>HPDI Technology</t>
    </r>
    <r>
      <rPr>
        <sz val="10"/>
        <color theme="8"/>
        <rFont val="Arial"/>
        <family val="2"/>
      </rPr>
      <t xml:space="preserve"> </t>
    </r>
    <r>
      <rPr>
        <sz val="10"/>
        <rFont val="Arial"/>
      </rPr>
      <t>SDE for approval prior to proceeding with PPAP activities.</t>
    </r>
  </si>
  <si>
    <r>
      <t>All documents shall be prepared in English language unless agreed upon by the</t>
    </r>
    <r>
      <rPr>
        <sz val="10"/>
        <color rgb="FFFF0000"/>
        <rFont val="Arial"/>
        <family val="2"/>
      </rPr>
      <t xml:space="preserve"> </t>
    </r>
    <r>
      <rPr>
        <sz val="10"/>
        <rFont val="Arial"/>
        <family val="2"/>
      </rPr>
      <t>HPDI Technology</t>
    </r>
    <r>
      <rPr>
        <sz val="10"/>
        <rFont val="Arial"/>
      </rPr>
      <t xml:space="preserve"> SDE.</t>
    </r>
  </si>
  <si>
    <r>
      <rPr>
        <b/>
        <sz val="10"/>
        <rFont val="Arial"/>
        <family val="2"/>
      </rPr>
      <t>Design Records are a copy of drawing, CAD/CAM, and Specification (SPEC).</t>
    </r>
    <r>
      <rPr>
        <sz val="10"/>
        <rFont val="Arial"/>
        <family val="2"/>
      </rPr>
      <t xml:space="preserve">
Suppliers SHALL submit a ballooned copy of the drawing and SPEC that corresponds to the Dimensional, Material,  Performance Test Results, etc.
The supplier shall maintain and update the design records revision as released and communicated by HPDI Technology.
The supplier shall ensure ALL specifications in drawings and SPECs are considered in the PPAP submission for approval.
note: When the design records are in electronic format, e.g., math data, the supplier shall produce and submit a hard copy (e.g., pictorial, GD&amp;T sheets, Drawing, specification pages, etc.) to identify measurements taken.</t>
    </r>
  </si>
  <si>
    <r>
      <rPr>
        <b/>
        <sz val="10"/>
        <rFont val="Arial"/>
        <family val="2"/>
      </rPr>
      <t xml:space="preserve">This is the Product Process Change Notification (PPCN) submitted by the supplier. 
Required only if the change is initiated by the supplier.
</t>
    </r>
    <r>
      <rPr>
        <sz val="10"/>
        <rFont val="Arial"/>
        <family val="2"/>
      </rPr>
      <t>This record provides history for</t>
    </r>
    <r>
      <rPr>
        <sz val="10"/>
        <color rgb="FFFF0000"/>
        <rFont val="Arial"/>
        <family val="2"/>
      </rPr>
      <t xml:space="preserve"> </t>
    </r>
    <r>
      <rPr>
        <sz val="10"/>
        <rFont val="Arial"/>
        <family val="2"/>
      </rPr>
      <t>HPDI Technology on the specific reasons for the changes.
The supplier shall notify</t>
    </r>
    <r>
      <rPr>
        <sz val="10"/>
        <color rgb="FFFF0000"/>
        <rFont val="Arial"/>
        <family val="2"/>
      </rPr>
      <t xml:space="preserve"> </t>
    </r>
    <r>
      <rPr>
        <sz val="10"/>
        <rFont val="Arial"/>
        <family val="2"/>
      </rPr>
      <t>HPDI technology buyer and SDE, via written documentation, of the supplier's plans for changes PRIOR to the actual change. Sufficient time shall be given and agreed upon for</t>
    </r>
    <r>
      <rPr>
        <sz val="10"/>
        <color rgb="FFFF0000"/>
        <rFont val="Arial"/>
        <family val="2"/>
      </rPr>
      <t xml:space="preserve"> </t>
    </r>
    <r>
      <rPr>
        <sz val="10"/>
        <rFont val="Arial"/>
        <family val="2"/>
      </rPr>
      <t>HPDI Technology review. 
If a requirement is not applicable in the "Risk Assessment" tab, mark as "n/a".
The supplier shall have any authorized engineering change documents for those changes not yet recorded in the design record but incorporated in the product, part or tooling.</t>
    </r>
  </si>
  <si>
    <r>
      <rPr>
        <b/>
        <sz val="10"/>
        <rFont val="Arial"/>
        <family val="2"/>
      </rPr>
      <t>Customer approval of sample production parts.</t>
    </r>
    <r>
      <rPr>
        <sz val="10"/>
        <rFont val="Arial"/>
        <family val="2"/>
      </rPr>
      <t xml:space="preserve">
Where specified by</t>
    </r>
    <r>
      <rPr>
        <sz val="10"/>
        <color rgb="FFFF0000"/>
        <rFont val="Arial"/>
        <family val="2"/>
      </rPr>
      <t xml:space="preserve"> </t>
    </r>
    <r>
      <rPr>
        <sz val="10"/>
        <rFont val="Arial"/>
        <family val="2"/>
      </rPr>
      <t>HPDI Technology, the supplier shall retain evidence of HPDI Technology</t>
    </r>
    <r>
      <rPr>
        <sz val="10"/>
        <color theme="8"/>
        <rFont val="Arial"/>
        <family val="2"/>
      </rPr>
      <t xml:space="preserve"> </t>
    </r>
    <r>
      <rPr>
        <sz val="10"/>
        <rFont val="Arial"/>
        <family val="2"/>
      </rPr>
      <t>engineering approval including approval for parts, tooling, product or processes.</t>
    </r>
  </si>
  <si>
    <r>
      <rPr>
        <b/>
        <sz val="10"/>
        <rFont val="Arial"/>
        <family val="2"/>
      </rPr>
      <t xml:space="preserve">DESIGN POTENTIAL FAILURE MODE AND EFFECTS ANALYSIS (DFMEA)
Required only if the supplier is involved in the design of the supplied products.
</t>
    </r>
    <r>
      <rPr>
        <sz val="10"/>
        <rFont val="Arial"/>
        <family val="2"/>
      </rPr>
      <t xml:space="preserve">Failure Mode and Effects Analysis (FMEA) is a team-oriented, systematic, qualitative, analytical method intended to:
- evaluate the potential technical risks of failure of a product 
- analyze the causes and effects of those failures
- document preventive and detection actions
- recommend actions to reduce risk
In some cases HPDI Technology will allow a single FMEA to be applied to a family of similar parts or materials.
DFMEAs are to be initiated by the design-responsible personnel as an integral part of the design and development process. This requirement includes suppliers that develop “black box” and “gray box” designs. In all cases, DFMEAs are to address both the system and component levels."
</t>
    </r>
    <r>
      <rPr>
        <b/>
        <sz val="10"/>
        <rFont val="Arial"/>
        <family val="2"/>
      </rPr>
      <t>The DFMEA shall comply with the AIAG &amp; VDA FMEA manual, unless HPDI Technology SDE agrees otherwise.</t>
    </r>
  </si>
  <si>
    <r>
      <rPr>
        <b/>
        <sz val="10"/>
        <rFont val="Arial"/>
        <family val="2"/>
      </rPr>
      <t>A Diagram illustrating all steps in manufacturing process including components, measurement, and inspection.</t>
    </r>
    <r>
      <rPr>
        <sz val="10"/>
        <rFont val="Arial"/>
        <family val="2"/>
      </rPr>
      <t xml:space="preserve">
Process Flow Diagrams establish and document the relationships between operations and control points of the process. Process Flow Diagrams provide essential information for other quality planning techniques such as the Process FMEA and the Control Plan. 
- Process Flow diagrams are required for PPAP approval and shall be numerically tied to Control Plan and PFMEA operation steps.
- Title blocks shall be complete and shall reference all, unique, &lt;HPDI Technology&gt; information.
In some cases HPDI Technology will allow Family Group PFD's, FMEA's and Control Plan - When this is agreed upon, the supplier shall have a reference attachment for all part numbers and individual part differences of the parts in the Family Grouping.
</t>
    </r>
    <r>
      <rPr>
        <b/>
        <sz val="10"/>
        <rFont val="Arial"/>
        <family val="2"/>
      </rPr>
      <t>Refer to the AIAG APQP manual for specific details on creating Process Flow Diagrams</t>
    </r>
  </si>
  <si>
    <r>
      <rPr>
        <b/>
        <sz val="10"/>
        <rFont val="Arial"/>
        <family val="2"/>
      </rPr>
      <t>PROCESS POTENTIAL FAILURE MODE AND EFFECTS ANALYSIS (PFMEA)</t>
    </r>
    <r>
      <rPr>
        <sz val="10"/>
        <rFont val="Arial"/>
        <family val="2"/>
      </rPr>
      <t xml:space="preserve">
Failure Mode and Effects Analysis (FMEA) is a team-oriented, systematic, qualitative, analytical method intended to:
- Evaluate the potential technical risks of failure of a process
- Analyze the causes and effects of those failures
- Document preventive and detection actions
- Recommend actions to reduce risk
In some cases HPDI Technology will allow a single PFMEA to be applied to a process manufacturing family of similar parts or materials if reviewed for commonality by the organization.
HPDI Technology communicates the inputs from HPDI Technology DFMEA severity and Potential effects through Compatibility Worksheet (CMPT).
The supplier shall use a preliminary PFMEA for Prototypes as part of the Supplier APQP and submit to HPDI Technology upon request.
</t>
    </r>
    <r>
      <rPr>
        <b/>
        <sz val="10"/>
        <rFont val="Arial"/>
        <family val="2"/>
      </rPr>
      <t>The PFMEA shall comply with the AIAG &amp; VDA FMEA manual, unless HPDI Technology SDE agrees otherwise.</t>
    </r>
  </si>
  <si>
    <r>
      <rPr>
        <b/>
        <sz val="10"/>
        <rFont val="Arial"/>
        <family val="2"/>
      </rPr>
      <t xml:space="preserve">A Control Plan is a living document that summarizes the supplier’s methods to assure continual conformance to drawing, specifications, and HPDI Technology’ quality requirements, as well as “fitness for use” for a specific part or family of parts. It provides an effective way for suppliers to develop and document quality controls for products and to review changes made after production begins. Refinements to Control Plans are expected as more data about the process becomes available. </t>
    </r>
    <r>
      <rPr>
        <sz val="10"/>
        <rFont val="Arial"/>
        <family val="2"/>
      </rPr>
      <t xml:space="preserve">
The supplier shall detail all process controls from receipt of raw materials through finished product shipment and shall not focus exclusively on Special Characterisitcs in the Control Plan.
The supplier shall include provisions to sample product from all streams of production for all control plan characteristics (i.e. multiple out dies, multiple cavity tools, etc.). </t>
    </r>
    <r>
      <rPr>
        <sz val="10"/>
        <color theme="9" tint="-0.249977111117893"/>
        <rFont val="Arial"/>
        <family val="2"/>
      </rPr>
      <t xml:space="preserve">
</t>
    </r>
    <r>
      <rPr>
        <sz val="10"/>
        <rFont val="Arial"/>
        <family val="2"/>
      </rPr>
      <t>The supplier shall prepare Prototype-build and Pre-launch Control Plans as part of the Supplier APQP process in advance of the Significant Production Run.
The supplie shall identify and address All Special Characteristics (e.g., critical, major, etc.) on the Control Plan.</t>
    </r>
    <r>
      <rPr>
        <sz val="10"/>
        <color theme="9" tint="-0.249977111117893"/>
        <rFont val="Arial"/>
        <family val="2"/>
      </rPr>
      <t xml:space="preserve">
</t>
    </r>
    <r>
      <rPr>
        <sz val="10"/>
        <rFont val="Arial"/>
        <family val="2"/>
      </rPr>
      <t>The supplier shall apply Statistical Process Control for Special Characteristics (e.g., critical, major, etc.) referenced in the Control Plan.</t>
    </r>
    <r>
      <rPr>
        <sz val="10"/>
        <color theme="9" tint="-0.249977111117893"/>
        <rFont val="Arial"/>
        <family val="2"/>
      </rPr>
      <t xml:space="preserve">
</t>
    </r>
    <r>
      <rPr>
        <sz val="10"/>
        <rFont val="Arial"/>
        <family val="2"/>
      </rPr>
      <t>The supplier shall have process “mistake-proofing” for Critical Characteristics (wherever is possible) to further assure 100% quality is received at HPDI Technology at all times. Mistake-proofing controls shall be referenced in the Control Plan, including the supplier’s method of minimum daily verification of the continued function of such controls. 
The supplier shall consider the error measurement for the allowable tolerance (e.g., LL; UL) when performing 100% inspection.</t>
    </r>
    <r>
      <rPr>
        <sz val="10"/>
        <color theme="9" tint="-0.249977111117893"/>
        <rFont val="Arial"/>
        <family val="2"/>
      </rPr>
      <t xml:space="preserve">
</t>
    </r>
    <r>
      <rPr>
        <sz val="10"/>
        <rFont val="Arial"/>
        <family val="2"/>
      </rPr>
      <t>The supplier shall include reference to a minimum annual dimensional layout, functional test, material analysis or material certs, and Ppk analysis for Special Characteristics on the Production Control Plan.</t>
    </r>
    <r>
      <rPr>
        <sz val="10"/>
        <color theme="9" tint="-0.249977111117893"/>
        <rFont val="Arial"/>
        <family val="2"/>
      </rPr>
      <t xml:space="preserve">
</t>
    </r>
    <r>
      <rPr>
        <sz val="10"/>
        <rFont val="Arial"/>
        <family val="2"/>
      </rPr>
      <t>The supplier shall complete the Production Control Plan as a logical extension of the Pre-launch Control Plan. When Special Characteristics are identified, the supplier shall submit the Production Control Plan to HPDI Technology SDE for approval.</t>
    </r>
    <r>
      <rPr>
        <sz val="10"/>
        <color theme="9" tint="-0.249977111117893"/>
        <rFont val="Arial"/>
        <family val="2"/>
      </rPr>
      <t xml:space="preserve">
</t>
    </r>
    <r>
      <rPr>
        <b/>
        <sz val="10"/>
        <rFont val="Arial"/>
        <family val="2"/>
      </rPr>
      <t>Control plans submitted without these references will not be accepted!</t>
    </r>
    <r>
      <rPr>
        <sz val="10"/>
        <color theme="9" tint="-0.249977111117893"/>
        <rFont val="Arial"/>
        <family val="2"/>
      </rPr>
      <t xml:space="preserve">
</t>
    </r>
    <r>
      <rPr>
        <sz val="10"/>
        <rFont val="Arial"/>
        <family val="2"/>
      </rPr>
      <t>HPDI Technology relies upon the supplier to be the expert with regard to the manufacturing and quality of the product being purchased. Approval of supplier Control Plans is required to ensure conformance to the AIAG and HPDI Technology’ quality requirements. 
HPDI Technology’ approval of a supplier’s Control Plan is in no way to be interpreted as unconditional approval of the process or the quality of materials/ components produced by the process. The responsibility for the product quality remains with the supplier at all times!</t>
    </r>
    <r>
      <rPr>
        <sz val="10"/>
        <color theme="9" tint="-0.249977111117893"/>
        <rFont val="Arial"/>
        <family val="2"/>
      </rPr>
      <t xml:space="preserve">
</t>
    </r>
    <r>
      <rPr>
        <b/>
        <sz val="10"/>
        <rFont val="Arial"/>
        <family val="2"/>
      </rPr>
      <t>The CONTROL PLAN shall comply with the AIAG APQP manual.</t>
    </r>
  </si>
  <si>
    <r>
      <rPr>
        <b/>
        <sz val="10"/>
        <rFont val="Arial"/>
        <family val="2"/>
      </rPr>
      <t>Dimensional results is the full dimensional layout of sample parts required to validate the product meets the print specifications.</t>
    </r>
    <r>
      <rPr>
        <sz val="10"/>
        <color rgb="FFFF0000"/>
        <rFont val="Arial"/>
        <family val="2"/>
      </rPr>
      <t xml:space="preserve">
</t>
    </r>
    <r>
      <rPr>
        <sz val="10"/>
        <rFont val="Arial"/>
        <family val="2"/>
      </rPr>
      <t>Prior to PPAP submission, the quantity of prototypes to be measured is defined in the quality requirements attached to the purchase orders (e.g., 'Purchased Prototype Sign-off' form).
For the PPAP submission, the quantity of samples to be measured is defined in the 'PPAP Submission Checklist' attached to the PPAP purchase order.
The Supplier shall submit dimensional results report for each part number on the HPDI Technology Dimensional Results template, unless the HPDI Technology SDE agrees otherwise.</t>
    </r>
    <r>
      <rPr>
        <sz val="10"/>
        <color rgb="FFFF0000"/>
        <rFont val="Arial"/>
        <family val="2"/>
      </rPr>
      <t xml:space="preserve">
</t>
    </r>
    <r>
      <rPr>
        <sz val="10"/>
        <rFont val="Arial"/>
        <family val="2"/>
      </rPr>
      <t xml:space="preserve">The supplier shall correlate the dimensional results on the form with the ballooned drawing or SPEC submitted by the Supplier. All dimensions, characteristics, and specifications noted on the Drawing, SPEC and control  plan should be listed in a convenient/organized format with the actual results recorded.
The supplier shall select the parts used for dimensional data at random. 
If production parts will be produced from more than one cavity, mold, tool, die, pattern, or production process (line or cell), the supplier shall complete a dimensional evaluation on a minimum of one part from each unique process/variation (Including color, if applicable, for certain process). The specific cavities, molds, line, etc. shall then be identified in the on the PSW and on the Dimensional Results Report.
The HPDI Technology buyer or SDE is to decide where the PPAP samples are to be shipped so that they can be evaluated and verified against the Dimensional Results submitted by the supplier.
The supplier shall promptly notify the HPDI Technology buyer and SDE if any dimension in the dimensional results report failed inspection.
The supplier shall produce evidence of a minimum annual dimensional layout / functional test when requalification is required. </t>
    </r>
    <r>
      <rPr>
        <sz val="10"/>
        <color rgb="FFFF0000"/>
        <rFont val="Arial"/>
        <family val="2"/>
      </rPr>
      <t xml:space="preserve">
</t>
    </r>
    <r>
      <rPr>
        <b/>
        <sz val="10"/>
        <rFont val="Arial"/>
        <family val="2"/>
      </rPr>
      <t>The supplier shall ensure that the parts measured to obtain the dimensional results must be the same parts submitted for the PPAP Submission.</t>
    </r>
  </si>
  <si>
    <r>
      <rPr>
        <b/>
        <sz val="10"/>
        <rFont val="Arial"/>
        <family val="2"/>
      </rPr>
      <t>The purpose of initial process studies is to determine if the designed production process is likely to be statistically able to manufacture a product that will meet HPDI Technology requirements and the readiness of the process for production.</t>
    </r>
    <r>
      <rPr>
        <sz val="10"/>
        <color rgb="FFFF0000"/>
        <rFont val="Arial"/>
        <family val="2"/>
      </rPr>
      <t xml:space="preserve">
</t>
    </r>
    <r>
      <rPr>
        <sz val="10"/>
        <rFont val="Arial"/>
        <family val="2"/>
      </rPr>
      <t>The supplier shall confirm the results of Measurement System Analysis Studies meet the acceptance criteria prior to initiate any Initial Process Studies. When performing the initial process study for stability, data shall be plotted from consecutive parts taken from the Significant Production Run.  
The supplier shall submit Initial Process Study for all Special Characteristics (e.g., critical, major, etc.) that are called out on the design records and Control Plan. The supplier shall perform studies that are representative of each unique production process, e.g., duplicate assembly line and/or work cell, each position of a multiple cavity die, mold, tool, or pattern, etc. Study data shall be submitted in a format agreed to by the HPDI Technology SDE. Please contact the HPDI Technology representive before proceeding.</t>
    </r>
    <r>
      <rPr>
        <sz val="10"/>
        <color rgb="FFFF0000"/>
        <rFont val="Arial"/>
        <family val="2"/>
      </rPr>
      <t xml:space="preserve">
</t>
    </r>
    <r>
      <rPr>
        <sz val="10"/>
        <rFont val="Arial"/>
        <family val="2"/>
      </rPr>
      <t xml:space="preserve">The control charts shall indicate stability before capability calculations can be made. Histograms are to be used to examine the distribution pattern of individual values and a normality test shall be performed.​
The process shall </t>
    </r>
    <r>
      <rPr>
        <b/>
        <sz val="10"/>
        <rFont val="Arial"/>
        <family val="2"/>
      </rPr>
      <t>FIRST</t>
    </r>
    <r>
      <rPr>
        <sz val="10"/>
        <rFont val="Arial"/>
        <family val="2"/>
      </rPr>
      <t xml:space="preserve"> be brought into statistical control by detecting and acting upon special causes of variation. Then, its performance is predictable, and its capability to meet customer expectations can be assessed. 
The process capability index (e.g., Cp, and Cpk) shall be calculated ONLY when the process is shown to be stable and in statistical control, using sound statistical methods and/or appropriate control charts. A process not under statistical control is an indicator that the process may not meet requirements. In such case, the supplier shall evaluate the process to identify and wherever possible, eliminate special causes of variation before PPAP submission. </t>
    </r>
    <r>
      <rPr>
        <sz val="10"/>
        <color theme="9" tint="-0.499984740745262"/>
        <rFont val="Arial"/>
        <family val="2"/>
      </rPr>
      <t xml:space="preserve">
</t>
    </r>
    <r>
      <rPr>
        <sz val="10"/>
        <rFont val="Arial"/>
        <family val="2"/>
      </rPr>
      <t xml:space="preserve">The supplier shall conduct the initial process studies on samples taken from the Significant Production Run (SPR). Refer to the AIAG PPAP Manual for more details. 
</t>
    </r>
    <r>
      <rPr>
        <b/>
        <sz val="10"/>
        <rFont val="Arial"/>
        <family val="2"/>
      </rPr>
      <t>The acceptance criteria for Initial Process Capability Study is defined in the HPDI Technology Supplier Manual.</t>
    </r>
    <r>
      <rPr>
        <sz val="10"/>
        <rFont val="Arial"/>
        <family val="2"/>
      </rPr>
      <t xml:space="preserve">
Any value less than that acceptance criteria may mean variation is too wide compared to the specification or the process average is away from the target.
If the calculated capability index does not meet the acceptance criteria, the supplier shall submit an improvement action plan and a modified Control Plan with increased inspection. Variation reduction efforts need to continue until the acceptance criteria are met. Refer to HPDI Technology Supplier Manual for more details.</t>
    </r>
    <r>
      <rPr>
        <sz val="10"/>
        <color theme="9" tint="-0.499984740745262"/>
        <rFont val="Arial"/>
        <family val="2"/>
      </rPr>
      <t xml:space="preserve">
</t>
    </r>
    <r>
      <rPr>
        <sz val="10"/>
        <rFont val="Arial"/>
        <family val="2"/>
      </rPr>
      <t>The supplier shall demonstrate the designed manufacturing process meet the required capability index as defined in the HPDI Technology Supplier Manual in compliance with the AIAG PPAP and AIAG SPC manuals. These studies could be augmented or replaced by long-term results from the same or similar process run on the same equipment with prior HPDI Technology concurrence.
The supplier shall  maintain appropriate documentation of Special Characteristics and manufacturing process elements that influence the variation in Special Characteristics as well their control techniques and measurement methods. 
Other variation control methods such as mistake-proofing may be used to ensure process stability and capability. However, measurable evidence shall demonstrate that the controls are effective.</t>
    </r>
    <r>
      <rPr>
        <sz val="10"/>
        <color rgb="FFFF0000"/>
        <rFont val="Arial"/>
        <family val="2"/>
      </rPr>
      <t xml:space="preserve">
</t>
    </r>
    <r>
      <rPr>
        <b/>
        <sz val="10"/>
        <rFont val="Arial"/>
        <family val="2"/>
      </rPr>
      <t>The Process Capability Study shall comply with the HPDI Technology Supplier Manual and AIAG PPAP and AIAG SPC Manuals.</t>
    </r>
  </si>
  <si>
    <r>
      <rPr>
        <b/>
        <sz val="10"/>
        <rFont val="Arial"/>
        <family val="2"/>
      </rPr>
      <t>Measurement System Analysis (MSA) is a mathematical method of determining how much variation within the measurement process contributes to overall process variability. MSA is used to ensure the right measurement equipment is used to qualify production parts or processes.</t>
    </r>
    <r>
      <rPr>
        <sz val="10"/>
        <rFont val="Arial"/>
        <family val="2"/>
      </rPr>
      <t xml:space="preserve">
The primary purpose of an MSA is:
- To determine how much error is in the measurement due to the measurement process itself.
- Quantifies the variability added by the measurement system.
- Applicable to attribute data and variable data.
The supplier shall understand and consider the statistical properties (e.g., bias and variance) of the measurement system to characterize the quality of data.
The supplier shall conduct Gage R&amp;R, Bias, Linearity, &amp; Stability Studies according to the AIAG MSA Manual and acceptance criteria defined by HPDI Technology for the test equipment and gages used to evaluate any Control Plan characteristic; otherwise, they shall be removed from service and replaced with a conforming gage. </t>
    </r>
    <r>
      <rPr>
        <sz val="10"/>
        <color rgb="FFFF0000"/>
        <rFont val="Arial"/>
        <family val="2"/>
      </rPr>
      <t xml:space="preserve">
</t>
    </r>
    <r>
      <rPr>
        <sz val="10"/>
        <rFont val="Arial"/>
        <family val="2"/>
      </rPr>
      <t>The supplier shall have qualified measurement equipment and personnel on site in order to accomplish this. If not, pre-arrangements should have been made to have this work done at an outside independent qualified laboratory.</t>
    </r>
    <r>
      <rPr>
        <sz val="10"/>
        <color rgb="FFFF0000"/>
        <rFont val="Arial"/>
        <family val="2"/>
      </rPr>
      <t xml:space="preserve">
</t>
    </r>
    <r>
      <rPr>
        <sz val="10"/>
        <rFont val="Arial"/>
        <family val="2"/>
      </rPr>
      <t>The supplier shall evaluate whether design changes or new/modified gage have an effect on the measurement system.</t>
    </r>
    <r>
      <rPr>
        <sz val="10"/>
        <color rgb="FFFF0000"/>
        <rFont val="Arial"/>
        <family val="2"/>
      </rPr>
      <t xml:space="preserve">
</t>
    </r>
    <r>
      <rPr>
        <sz val="10"/>
        <rFont val="Arial"/>
        <family val="2"/>
      </rPr>
      <t>Guidelines for acceptance are defined in the HPDI Technology Supplier Manual.
If the MSA fails, the supplier shall submit improvement action on how to address the poor GR&amp;R. Once the improvement action is reviewed and deemed acceptable, the supplier may proceed with the process capability study.</t>
    </r>
    <r>
      <rPr>
        <sz val="10"/>
        <color rgb="FFFF0000"/>
        <rFont val="Arial"/>
        <family val="2"/>
      </rPr>
      <t xml:space="preserve">
</t>
    </r>
    <r>
      <rPr>
        <sz val="10"/>
        <rFont val="Arial"/>
        <family val="2"/>
      </rPr>
      <t xml:space="preserve">The supplier shall complete the Measurement System Analysis (MSA) Study prior to initiate any Process Capability Study.
</t>
    </r>
    <r>
      <rPr>
        <b/>
        <sz val="10"/>
        <rFont val="Arial"/>
        <family val="2"/>
      </rPr>
      <t>The MSA shall comply with the AIAG Measurement Systems Analysis (MSA) manual</t>
    </r>
  </si>
  <si>
    <r>
      <rPr>
        <b/>
        <sz val="10"/>
        <rFont val="Arial"/>
        <family val="2"/>
      </rPr>
      <t>The purpose of Qualified Laboratory Documentation is to ensure that the testing for PPAP has been done by a qualified lab. If the supplier’s organization is performing testing or measurement internally or externally at an outside facility, then proof of scope and accreditation is required.</t>
    </r>
    <r>
      <rPr>
        <sz val="10"/>
        <rFont val="Arial"/>
        <family val="2"/>
      </rPr>
      <t xml:space="preserve">
</t>
    </r>
    <r>
      <rPr>
        <b/>
        <sz val="10"/>
        <rFont val="Arial"/>
        <family val="2"/>
      </rPr>
      <t>Internal Labs located at Supplier</t>
    </r>
    <r>
      <rPr>
        <sz val="10"/>
        <rFont val="Arial"/>
        <family val="2"/>
      </rPr>
      <t xml:space="preserve">
All suppliers that have testing or measurement performed on-site shall provide the following in this section of the PPAP submission. 
Record / Scope that identifies the testing to be done and it shall include:
- List of your personnel’s competency and training to perform the
testing.
- List of all test equipment used in process and offline.
- List of methods and standards used to calibrate the equipment.
</t>
    </r>
    <r>
      <rPr>
        <b/>
        <sz val="10"/>
        <rFont val="Arial"/>
        <family val="2"/>
      </rPr>
      <t>External Labs located offsite from the supplier</t>
    </r>
    <r>
      <rPr>
        <sz val="10"/>
        <rFont val="Arial"/>
        <family val="2"/>
      </rPr>
      <t xml:space="preserve">
If the supplier is sending out for measurement and testing, the supplier shall ensure that an accredited lab is used and shall provide proof of accreditation. HPDI Technology prefers external labs be accredited to known standards such as </t>
    </r>
    <r>
      <rPr>
        <b/>
        <sz val="10"/>
        <rFont val="Arial"/>
        <family val="2"/>
      </rPr>
      <t>ISO 17025</t>
    </r>
    <r>
      <rPr>
        <sz val="10"/>
        <rFont val="Arial"/>
        <family val="2"/>
      </rPr>
      <t>, ISO 10012:2004, or ANSI/NCSL Z540-1-1994.
- Provide a valid copy of the lab company’s Third-Party accreditation.</t>
    </r>
  </si>
  <si>
    <r>
      <rPr>
        <b/>
        <sz val="10"/>
        <rFont val="Arial"/>
        <family val="2"/>
      </rPr>
      <t>The purpose of the master sample is to assist in defining the production standard, especially where data is ambiguous or in insufficient detail to fully replicate the part to its original approved state.</t>
    </r>
    <r>
      <rPr>
        <sz val="10"/>
        <rFont val="Arial"/>
        <family val="2"/>
      </rPr>
      <t xml:space="preserve">
The master sample shall be selected from the Significant Production Run.
The supplier shall retain a master sample for each position of a multiple cavity die, mold, tool or pattern, or production process as part of the PPAP record, unless otherwise specified by HPDI Technology. 
The supplier shall identify one of the parts measured as the master sample.
</t>
    </r>
    <r>
      <rPr>
        <b/>
        <sz val="10"/>
        <rFont val="Arial"/>
        <family val="2"/>
      </rPr>
      <t>The identification of master sample and the period of retention shall comply with the AIAG PPAP Manual.</t>
    </r>
  </si>
  <si>
    <r>
      <rPr>
        <b/>
        <sz val="10"/>
        <rFont val="Arial"/>
        <family val="2"/>
      </rPr>
      <t xml:space="preserve">The Part Submission Warrant (PSW) is the cover sheet of the Production Part Approval Process (PPAP), and sums up the whole PPAP package, containing major information about the approval.
</t>
    </r>
    <r>
      <rPr>
        <sz val="10"/>
        <rFont val="Arial"/>
        <family val="2"/>
      </rPr>
      <t xml:space="preserve">The supplier shall use the PSW template in this guideline, or the AIAG PSW form for Truck Industry, unless the HPDI Technology SDE agree otherwise.
The supplier shall record the part revision level to the right of the part# (note: drawing revision and part revision may be different)
If applicable, the supplier shall place the PPCN's # on the line identified as “Additional Engineering Changes”
The supplier shall determine and record part weight (mass) as per AIAG PPAP Manual. 
The supplier shall include the ID of specific Molds/Cavities/Prod. Process' pertaining to the PPAP on the PSW.
When required in the PPAP Submission Checklist, the supplier shall record the Production Rate at which the PPAP samples were produced on the PSW field "Comment".
A responsible official of the supplier (e.g., Quality Manager) shall sign the PSW.
The PSW will formally document the PPAP disposition. The PPAP reviewer is to approve or reject the PPAP, sign and date the PSW. A copy of the dispositioned PSW is to be sent to the Supplier. 
</t>
    </r>
    <r>
      <rPr>
        <b/>
        <sz val="10"/>
        <rFont val="Arial"/>
        <family val="2"/>
      </rPr>
      <t>The approved (signed) PSW is the official record for production approval.</t>
    </r>
    <r>
      <rPr>
        <sz val="10"/>
        <rFont val="Arial"/>
        <family val="2"/>
      </rPr>
      <t xml:space="preserve">
</t>
    </r>
    <r>
      <rPr>
        <b/>
        <sz val="10"/>
        <rFont val="Arial"/>
        <family val="2"/>
      </rPr>
      <t>The PSW shall comply with the AIAG PPAP Manual</t>
    </r>
  </si>
  <si>
    <r>
      <rPr>
        <b/>
        <sz val="10"/>
        <rFont val="Arial"/>
        <family val="2"/>
      </rPr>
      <t>The IMDS (International Material Data System) is the automobile industry's material data system.</t>
    </r>
    <r>
      <rPr>
        <sz val="10"/>
        <rFont val="Arial"/>
        <family val="2"/>
      </rPr>
      <t xml:space="preserve">
The supplier shall submit the initial IMDS for prototype hardware as part of the Supplier APQP process in advance of PPAP.
The supplier shall submit a final IMDS for the material used in the Significant Production Run / PPAP samples.
- before submitting, please check with the HPDI Technology SDE which HPDI Technology IMDS ID# should be used.
</t>
    </r>
    <r>
      <rPr>
        <b/>
        <sz val="10"/>
        <rFont val="Arial"/>
        <family val="2"/>
      </rPr>
      <t>Refer to HPDI Technology Supplier Manual for more details.</t>
    </r>
  </si>
  <si>
    <r>
      <rPr>
        <b/>
        <sz val="10"/>
        <rFont val="Arial"/>
        <family val="2"/>
      </rPr>
      <t>Packaging is the process of providing a protective and informative covering to the product in such a way that it protects the product during material handling, storage and movement and also provide useful information to all the concerned parties about the content of the package.</t>
    </r>
    <r>
      <rPr>
        <sz val="10"/>
        <rFont val="Arial"/>
        <family val="2"/>
      </rPr>
      <t xml:space="preserve">
The Supplier shall submit a packaging proposal to HPDI Technology buyer and  get an agreement on how the product will be packaged. The intent is to define and agree upon a packaging method that will be used for ongoing deliveries. This proposal shall be sent before the PPAP submission to ensure the packaging will work for the impacted HPDI Technology facility. There are the main factors to consider: safety, preservation of product cleanliness, handling, weight, size, durability, quantity per package, labeling. 
The supplier shall include a completed Packaging Data Sheet (PDS) with the approved packaging proposal in the PPAP submission.
The impacted sites are responsible to review and approve the supplier's packaging proposal.
</t>
    </r>
    <r>
      <rPr>
        <b/>
        <sz val="10"/>
        <rFont val="Arial"/>
        <family val="2"/>
      </rPr>
      <t>The Packaging shall comply with the requirements in the HPDI Technology Supplier Manual.</t>
    </r>
  </si>
  <si>
    <t>The supplier shall comply with the requirements in the HPDI Technology Supplier Manual for all PPAP Elements</t>
  </si>
  <si>
    <r>
      <rPr>
        <b/>
        <sz val="10"/>
        <rFont val="Arial"/>
        <family val="2"/>
      </rPr>
      <t>Records of Compliance with HPDI Technology Specific Requirements</t>
    </r>
    <r>
      <rPr>
        <sz val="10"/>
        <color theme="9" tint="-0.249977111117893"/>
        <rFont val="Arial"/>
        <family val="2"/>
      </rPr>
      <t xml:space="preserve">
</t>
    </r>
    <r>
      <rPr>
        <sz val="10"/>
        <rFont val="Arial"/>
        <family val="2"/>
      </rPr>
      <t>The supplier shall produce and submit upon request evidence of the HPDI Technology Specific Requirements being fullfiled, this can include but not limited to valid Conformity of Production (COP) certification, compliance with HPDI Technology Supplier Manual, CQI assessment, specific requirements described in the Purchasing agreement / purchase order.</t>
    </r>
  </si>
  <si>
    <t>HPDI TECHNOLOGY REPRESENTATIVE SIGNATURE</t>
  </si>
  <si>
    <r>
      <t>Each submission element has been described in detail in the Documentation Definitions tab.  
HPDI Technology has outlined specific requirements for each element.
Refer to the AIAG PPAP manual for specific details on PPAP requirements. Suppliers are required to adhere to</t>
    </r>
    <r>
      <rPr>
        <sz val="10"/>
        <color rgb="FFFF0000"/>
        <rFont val="Arial"/>
        <family val="2"/>
      </rPr>
      <t xml:space="preserve"> </t>
    </r>
    <r>
      <rPr>
        <sz val="10"/>
        <rFont val="Arial"/>
        <family val="2"/>
      </rPr>
      <t xml:space="preserve">HPDI Technology </t>
    </r>
    <r>
      <rPr>
        <sz val="10"/>
        <rFont val="Arial"/>
      </rPr>
      <t>specific requirements in addition to AIAG and IATF requirements.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</si>
</sst>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00"/>
    <numFmt numFmtId="165" formatCode="0."/>
    <numFmt numFmtId="166" formatCode="0.0000"/>
    <numFmt numFmtId="167" formatCode="0.00;[Red]0.00"/>
    <numFmt numFmtId="168" formatCode="0.00000"/>
    <numFmt numFmtId="169" formatCode="0.0"/>
    <numFmt numFmtId="170" formatCode="[$-409]d\-mmm\-yyyy;@"/>
  </numFmts>
  <fonts count="63">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8"/>
      <name val="Arial"/>
      <family val="2"/>
    </font>
    <font>
      <b/>
      <sz val="12"/>
      <name val="Arial"/>
      <family val="2"/>
    </font>
    <font>
      <u/>
      <sz val="10"/>
      <color indexed="12"/>
      <name val="Arial"/>
      <family val="2"/>
    </font>
    <font>
      <b/>
      <sz val="16"/>
      <name val="Arial"/>
      <family val="2"/>
    </font>
    <font>
      <sz val="10"/>
      <name val="Arial"/>
      <family val="2"/>
    </font>
    <font>
      <i/>
      <sz val="10"/>
      <name val="Arial"/>
      <family val="2"/>
    </font>
    <font>
      <b/>
      <sz val="14"/>
      <name val="Arial"/>
      <family val="2"/>
    </font>
    <font>
      <b/>
      <sz val="18"/>
      <name val="Arial"/>
      <family val="2"/>
    </font>
    <font>
      <sz val="10"/>
      <color indexed="8"/>
      <name val="Arial"/>
      <family val="2"/>
    </font>
    <font>
      <sz val="8"/>
      <name val="Arial"/>
      <family val="2"/>
    </font>
    <font>
      <sz val="9"/>
      <name val="Arial"/>
      <family val="2"/>
    </font>
    <font>
      <sz val="11"/>
      <name val="Arial"/>
      <family val="2"/>
    </font>
    <font>
      <b/>
      <sz val="8"/>
      <name val="Arial"/>
      <family val="2"/>
    </font>
    <font>
      <sz val="10"/>
      <name val="Bookshelf Symbol 7"/>
      <charset val="2"/>
    </font>
    <font>
      <sz val="10"/>
      <color indexed="12"/>
      <name val="Arial"/>
      <family val="2"/>
    </font>
    <font>
      <u/>
      <sz val="8"/>
      <name val="Arial"/>
      <family val="2"/>
    </font>
    <font>
      <sz val="12"/>
      <name val="Arial"/>
      <family val="2"/>
    </font>
    <font>
      <sz val="12"/>
      <name val="FreeSans"/>
      <charset val="2"/>
    </font>
    <font>
      <vertAlign val="subscript"/>
      <sz val="8"/>
      <name val="Arial"/>
      <family val="2"/>
    </font>
    <font>
      <vertAlign val="subscript"/>
      <sz val="10"/>
      <name val="Arial"/>
      <family val="2"/>
    </font>
    <font>
      <sz val="12"/>
      <name val="Statistical Symbols"/>
    </font>
    <font>
      <sz val="10"/>
      <color indexed="10"/>
      <name val="Arial"/>
      <family val="2"/>
    </font>
    <font>
      <vertAlign val="superscript"/>
      <sz val="10"/>
      <name val="Arial"/>
      <family val="2"/>
    </font>
    <font>
      <b/>
      <vertAlign val="subscript"/>
      <sz val="10"/>
      <name val="Arial"/>
      <family val="2"/>
    </font>
    <font>
      <b/>
      <sz val="6"/>
      <name val="Small Fonts"/>
      <family val="2"/>
    </font>
    <font>
      <sz val="6"/>
      <name val="Small Fonts"/>
      <family val="2"/>
    </font>
    <font>
      <b/>
      <sz val="16"/>
      <color theme="1"/>
      <name val="Calibri"/>
      <family val="2"/>
      <scheme val="minor"/>
    </font>
    <font>
      <sz val="12"/>
      <color theme="1"/>
      <name val="Calibri"/>
      <family val="2"/>
      <scheme val="minor"/>
    </font>
    <font>
      <b/>
      <sz val="14"/>
      <color theme="1"/>
      <name val="Calibri"/>
      <family val="2"/>
      <scheme val="minor"/>
    </font>
    <font>
      <sz val="14"/>
      <color theme="1"/>
      <name val="Calibri"/>
      <family val="2"/>
      <scheme val="minor"/>
    </font>
    <font>
      <sz val="14"/>
      <color theme="1"/>
      <name val="Calibri"/>
      <family val="2"/>
    </font>
    <font>
      <vertAlign val="subscript"/>
      <sz val="14"/>
      <color theme="1"/>
      <name val="Calibri"/>
      <family val="2"/>
    </font>
    <font>
      <vertAlign val="subscript"/>
      <sz val="11"/>
      <color theme="1"/>
      <name val="Calibri"/>
      <family val="2"/>
      <scheme val="minor"/>
    </font>
    <font>
      <vertAlign val="subscript"/>
      <sz val="14"/>
      <color theme="1"/>
      <name val="Calibri"/>
      <family val="2"/>
      <scheme val="minor"/>
    </font>
    <font>
      <sz val="10"/>
      <color theme="1"/>
      <name val="Arial"/>
      <family val="2"/>
    </font>
    <font>
      <sz val="5"/>
      <name val="Arial"/>
      <family val="2"/>
    </font>
    <font>
      <sz val="7"/>
      <name val="Arial"/>
      <family val="2"/>
    </font>
    <font>
      <u/>
      <sz val="10"/>
      <name val="Arial"/>
      <family val="2"/>
    </font>
    <font>
      <b/>
      <sz val="22"/>
      <color theme="1"/>
      <name val="Arial"/>
      <family val="2"/>
    </font>
    <font>
      <sz val="22"/>
      <color theme="1"/>
      <name val="Calibri"/>
      <family val="2"/>
      <scheme val="minor"/>
    </font>
    <font>
      <b/>
      <sz val="11"/>
      <color theme="1"/>
      <name val="Arial"/>
      <family val="2"/>
    </font>
    <font>
      <b/>
      <sz val="10"/>
      <color theme="1"/>
      <name val="Arial"/>
      <family val="2"/>
    </font>
    <font>
      <sz val="9"/>
      <color theme="1"/>
      <name val="Arial"/>
      <family val="2"/>
    </font>
    <font>
      <b/>
      <sz val="9"/>
      <color theme="1"/>
      <name val="Arial"/>
      <family val="2"/>
    </font>
    <font>
      <sz val="11"/>
      <color theme="1"/>
      <name val="Arial"/>
      <family val="2"/>
    </font>
    <font>
      <b/>
      <sz val="14"/>
      <color theme="0"/>
      <name val="Arial"/>
      <family val="2"/>
    </font>
    <font>
      <b/>
      <sz val="11"/>
      <color theme="1"/>
      <name val="Calibri"/>
      <family val="2"/>
      <scheme val="minor"/>
    </font>
    <font>
      <b/>
      <sz val="11"/>
      <color rgb="FFFFFFFF"/>
      <name val="Calibri"/>
      <family val="2"/>
    </font>
    <font>
      <sz val="11"/>
      <name val="Calibri"/>
      <family val="2"/>
    </font>
    <font>
      <sz val="10"/>
      <color rgb="FFFF0000"/>
      <name val="Arial"/>
      <family val="2"/>
    </font>
    <font>
      <sz val="10"/>
      <color theme="9" tint="-0.249977111117893"/>
      <name val="Arial"/>
      <family val="2"/>
    </font>
    <font>
      <b/>
      <sz val="13.5"/>
      <color theme="0"/>
      <name val="Arial"/>
      <family val="2"/>
    </font>
    <font>
      <sz val="10"/>
      <color theme="9" tint="-0.499984740745262"/>
      <name val="Arial"/>
      <family val="2"/>
    </font>
    <font>
      <sz val="11"/>
      <color rgb="FFD9D9D9"/>
      <name val="Calibri"/>
      <family val="2"/>
      <scheme val="minor"/>
    </font>
    <font>
      <sz val="8"/>
      <color rgb="FF000000"/>
      <name val="Tahoma"/>
      <family val="2"/>
    </font>
    <font>
      <sz val="10"/>
      <color theme="8"/>
      <name val="Arial"/>
      <family val="2"/>
    </font>
    <font>
      <b/>
      <sz val="10"/>
      <color theme="8"/>
      <name val="Arial"/>
      <family val="2"/>
    </font>
  </fonts>
  <fills count="12">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rgb="FFFFFF00"/>
        <bgColor indexed="64"/>
      </patternFill>
    </fill>
    <fill>
      <patternFill patternType="solid">
        <fgColor theme="2"/>
        <bgColor indexed="64"/>
      </patternFill>
    </fill>
    <fill>
      <patternFill patternType="darkGray"/>
    </fill>
    <fill>
      <patternFill patternType="solid">
        <fgColor theme="0" tint="-0.34998626667073579"/>
        <bgColor indexed="64"/>
      </patternFill>
    </fill>
    <fill>
      <patternFill patternType="solid">
        <fgColor theme="3" tint="-0.249977111117893"/>
        <bgColor indexed="64"/>
      </patternFill>
    </fill>
    <fill>
      <patternFill patternType="solid">
        <fgColor rgb="FF16365C"/>
        <bgColor indexed="64"/>
      </patternFill>
    </fill>
    <fill>
      <patternFill patternType="solid">
        <fgColor theme="7" tint="0.79998168889431442"/>
        <bgColor indexed="64"/>
      </patternFill>
    </fill>
    <fill>
      <patternFill patternType="solid">
        <fgColor theme="0"/>
        <bgColor indexed="64"/>
      </patternFill>
    </fill>
  </fills>
  <borders count="6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s>
  <cellStyleXfs count="7">
    <xf numFmtId="0" fontId="0" fillId="0" borderId="0"/>
    <xf numFmtId="0" fontId="8" fillId="0" borderId="0" applyNumberFormat="0" applyFill="0" applyBorder="0" applyAlignment="0" applyProtection="0">
      <alignment vertical="top"/>
      <protection locked="0"/>
    </xf>
    <xf numFmtId="0" fontId="17" fillId="0" borderId="0"/>
    <xf numFmtId="0" fontId="10" fillId="0" borderId="0"/>
    <xf numFmtId="0" fontId="4" fillId="0" borderId="0"/>
    <xf numFmtId="0" fontId="3" fillId="0" borderId="0"/>
    <xf numFmtId="0" fontId="2" fillId="0" borderId="0"/>
  </cellStyleXfs>
  <cellXfs count="761">
    <xf numFmtId="0" fontId="0" fillId="0" borderId="0" xfId="0"/>
    <xf numFmtId="0" fontId="5" fillId="0" borderId="0" xfId="0" applyFont="1"/>
    <xf numFmtId="0" fontId="10" fillId="0" borderId="0" xfId="0" applyFont="1"/>
    <xf numFmtId="0" fontId="0" fillId="0" borderId="0" xfId="0"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xf numFmtId="0" fontId="5" fillId="0" borderId="0" xfId="0" applyFont="1" applyAlignment="1">
      <alignment horizontal="center"/>
    </xf>
    <xf numFmtId="0" fontId="17" fillId="0" borderId="0" xfId="2"/>
    <xf numFmtId="0" fontId="0" fillId="0" borderId="5" xfId="0" applyBorder="1" applyAlignment="1">
      <alignment horizontal="centerContinuous"/>
    </xf>
    <xf numFmtId="0" fontId="0" fillId="0" borderId="5" xfId="0" applyBorder="1" applyAlignment="1" applyProtection="1">
      <alignment horizontal="centerContinuous"/>
      <protection locked="0"/>
    </xf>
    <xf numFmtId="0" fontId="0" fillId="0" borderId="5" xfId="0" applyBorder="1" applyAlignment="1">
      <alignment horizontal="center"/>
    </xf>
    <xf numFmtId="0" fontId="0" fillId="0" borderId="0" xfId="0" applyAlignment="1">
      <alignment horizontal="centerContinuous"/>
    </xf>
    <xf numFmtId="0" fontId="0" fillId="0" borderId="0" xfId="0" applyAlignment="1">
      <alignment horizontal="right"/>
    </xf>
    <xf numFmtId="0" fontId="0" fillId="0" borderId="17" xfId="0" applyBorder="1" applyAlignment="1" applyProtection="1">
      <alignment vertical="top" wrapText="1"/>
      <protection locked="0"/>
    </xf>
    <xf numFmtId="0" fontId="0" fillId="0" borderId="17" xfId="0" applyBorder="1" applyAlignment="1" applyProtection="1">
      <alignment vertical="top"/>
      <protection locked="0"/>
    </xf>
    <xf numFmtId="0" fontId="0" fillId="0" borderId="1" xfId="0" applyBorder="1" applyAlignment="1" applyProtection="1">
      <alignment vertical="top" wrapText="1"/>
      <protection locked="0"/>
    </xf>
    <xf numFmtId="0" fontId="0" fillId="0" borderId="17" xfId="0" applyBorder="1" applyProtection="1">
      <protection locked="0"/>
    </xf>
    <xf numFmtId="0" fontId="0" fillId="0" borderId="5" xfId="0" applyBorder="1" applyProtection="1">
      <protection locked="0"/>
    </xf>
    <xf numFmtId="0" fontId="0" fillId="0" borderId="1" xfId="0" applyBorder="1" applyAlignment="1" applyProtection="1">
      <alignment horizontal="center"/>
      <protection locked="0"/>
    </xf>
    <xf numFmtId="0" fontId="0" fillId="0" borderId="21" xfId="0" applyBorder="1" applyAlignment="1" applyProtection="1">
      <alignment vertical="top" wrapText="1"/>
      <protection locked="0"/>
    </xf>
    <xf numFmtId="0" fontId="0" fillId="0" borderId="21" xfId="0" applyBorder="1" applyAlignment="1" applyProtection="1">
      <alignment vertical="top"/>
      <protection locked="0"/>
    </xf>
    <xf numFmtId="0" fontId="0" fillId="0" borderId="4" xfId="0" applyBorder="1" applyAlignment="1" applyProtection="1">
      <alignment vertical="top" wrapText="1"/>
      <protection locked="0"/>
    </xf>
    <xf numFmtId="0" fontId="0" fillId="0" borderId="21" xfId="0" applyBorder="1" applyProtection="1">
      <protection locked="0"/>
    </xf>
    <xf numFmtId="0" fontId="0" fillId="0" borderId="0" xfId="0" applyProtection="1">
      <protection locked="0"/>
    </xf>
    <xf numFmtId="0" fontId="0" fillId="0" borderId="4" xfId="0" applyBorder="1" applyAlignment="1" applyProtection="1">
      <alignment horizontal="center"/>
      <protection locked="0"/>
    </xf>
    <xf numFmtId="0" fontId="0" fillId="0" borderId="18" xfId="0" applyBorder="1" applyAlignment="1" applyProtection="1">
      <alignment vertical="top" wrapText="1"/>
      <protection locked="0"/>
    </xf>
    <xf numFmtId="0" fontId="0" fillId="0" borderId="18" xfId="0" applyBorder="1" applyAlignment="1" applyProtection="1">
      <alignment vertical="top"/>
      <protection locked="0"/>
    </xf>
    <xf numFmtId="0" fontId="0" fillId="0" borderId="3" xfId="0" applyBorder="1" applyAlignment="1" applyProtection="1">
      <alignment vertical="top" wrapText="1"/>
      <protection locked="0"/>
    </xf>
    <xf numFmtId="0" fontId="0" fillId="0" borderId="3" xfId="0" applyBorder="1" applyAlignment="1" applyProtection="1">
      <alignment horizontal="center"/>
      <protection locked="0"/>
    </xf>
    <xf numFmtId="0" fontId="0" fillId="0" borderId="2" xfId="0" applyBorder="1" applyAlignment="1">
      <alignment horizontal="center" wrapText="1"/>
    </xf>
    <xf numFmtId="0" fontId="0" fillId="0" borderId="2" xfId="0" applyBorder="1" applyAlignment="1">
      <alignment horizontal="center" textRotation="90"/>
    </xf>
    <xf numFmtId="0" fontId="0" fillId="0" borderId="1" xfId="0" applyBorder="1"/>
    <xf numFmtId="0" fontId="0" fillId="0" borderId="3" xfId="0" applyBorder="1"/>
    <xf numFmtId="0" fontId="0" fillId="0" borderId="2" xfId="0" applyBorder="1"/>
    <xf numFmtId="0" fontId="0" fillId="0" borderId="16" xfId="0" applyBorder="1"/>
    <xf numFmtId="0" fontId="0" fillId="0" borderId="20" xfId="0" applyBorder="1"/>
    <xf numFmtId="0" fontId="0" fillId="0" borderId="6" xfId="0" applyBorder="1"/>
    <xf numFmtId="0" fontId="0" fillId="0" borderId="19" xfId="0" applyBorder="1"/>
    <xf numFmtId="0" fontId="19" fillId="0" borderId="0" xfId="0" applyFont="1"/>
    <xf numFmtId="0" fontId="15" fillId="0" borderId="0" xfId="0" applyFont="1" applyAlignment="1">
      <alignment horizontal="center"/>
    </xf>
    <xf numFmtId="0" fontId="10" fillId="0" borderId="17" xfId="0" applyFont="1" applyBorder="1" applyAlignment="1">
      <alignment horizontal="centerContinuous"/>
    </xf>
    <xf numFmtId="0" fontId="10" fillId="0" borderId="5" xfId="0" applyFont="1" applyBorder="1" applyAlignment="1">
      <alignment horizontal="centerContinuous"/>
    </xf>
    <xf numFmtId="0" fontId="20" fillId="0" borderId="16" xfId="0" applyFont="1" applyBorder="1" applyAlignment="1" applyProtection="1">
      <alignment horizontal="centerContinuous"/>
      <protection locked="0"/>
    </xf>
    <xf numFmtId="0" fontId="10" fillId="0" borderId="17" xfId="0" applyFont="1" applyBorder="1"/>
    <xf numFmtId="0" fontId="10" fillId="0" borderId="5" xfId="0" applyFont="1" applyBorder="1"/>
    <xf numFmtId="0" fontId="20" fillId="0" borderId="16" xfId="0" applyFont="1" applyBorder="1" applyProtection="1">
      <protection locked="0"/>
    </xf>
    <xf numFmtId="0" fontId="10" fillId="0" borderId="16" xfId="0" applyFont="1" applyBorder="1" applyAlignment="1">
      <alignment horizontal="centerContinuous"/>
    </xf>
    <xf numFmtId="0" fontId="10" fillId="0" borderId="16" xfId="0" applyFont="1" applyBorder="1"/>
    <xf numFmtId="0" fontId="15" fillId="0" borderId="0" xfId="0" applyFont="1"/>
    <xf numFmtId="0" fontId="10" fillId="0" borderId="17" xfId="0" applyFont="1" applyBorder="1" applyAlignment="1">
      <alignment horizontal="right"/>
    </xf>
    <xf numFmtId="14" fontId="20" fillId="0" borderId="16" xfId="0" applyNumberFormat="1" applyFont="1" applyBorder="1" applyAlignment="1" applyProtection="1">
      <alignment horizontal="centerContinuous"/>
      <protection locked="0"/>
    </xf>
    <xf numFmtId="0" fontId="0" fillId="0" borderId="16" xfId="0" applyBorder="1" applyProtection="1">
      <protection locked="0"/>
    </xf>
    <xf numFmtId="0" fontId="21" fillId="0" borderId="19" xfId="0" applyFont="1" applyBorder="1"/>
    <xf numFmtId="0" fontId="21" fillId="0" borderId="19" xfId="0" applyFont="1" applyBorder="1" applyAlignment="1">
      <alignment horizontal="right"/>
    </xf>
    <xf numFmtId="0" fontId="21" fillId="0" borderId="20" xfId="0" applyFont="1" applyBorder="1"/>
    <xf numFmtId="0" fontId="22" fillId="0" borderId="0" xfId="0" applyFont="1"/>
    <xf numFmtId="0" fontId="22" fillId="0" borderId="0" xfId="0" applyFont="1" applyProtection="1">
      <protection locked="0"/>
    </xf>
    <xf numFmtId="0" fontId="22" fillId="0" borderId="0" xfId="0" applyFont="1" applyAlignment="1" applyProtection="1">
      <alignment horizontal="center"/>
      <protection locked="0"/>
    </xf>
    <xf numFmtId="0" fontId="22" fillId="0" borderId="2" xfId="0" applyFont="1" applyBorder="1" applyAlignment="1" applyProtection="1">
      <alignment horizontal="center"/>
      <protection locked="0"/>
    </xf>
    <xf numFmtId="0" fontId="22" fillId="0" borderId="2" xfId="0" applyFont="1" applyBorder="1" applyProtection="1">
      <protection locked="0"/>
    </xf>
    <xf numFmtId="0" fontId="22" fillId="0" borderId="2" xfId="0" applyFont="1" applyBorder="1" applyAlignment="1" applyProtection="1">
      <alignment horizontal="left"/>
      <protection locked="0"/>
    </xf>
    <xf numFmtId="0" fontId="23" fillId="0" borderId="2" xfId="0" applyFont="1" applyBorder="1" applyProtection="1">
      <protection locked="0"/>
    </xf>
    <xf numFmtId="0" fontId="10" fillId="0" borderId="2" xfId="0" applyFont="1" applyBorder="1" applyProtection="1">
      <protection locked="0"/>
    </xf>
    <xf numFmtId="0" fontId="6" fillId="0" borderId="0" xfId="0" applyFont="1" applyAlignment="1">
      <alignment horizontal="left"/>
    </xf>
    <xf numFmtId="0" fontId="12" fillId="0" borderId="0" xfId="0" applyFont="1"/>
    <xf numFmtId="0" fontId="6" fillId="0" borderId="12" xfId="0" applyFont="1" applyBorder="1" applyAlignment="1">
      <alignment horizontal="left"/>
    </xf>
    <xf numFmtId="0" fontId="0" fillId="0" borderId="14" xfId="0" applyBorder="1"/>
    <xf numFmtId="0" fontId="0" fillId="0" borderId="8" xfId="0" applyBorder="1" applyAlignment="1">
      <alignment horizontal="centerContinuous"/>
    </xf>
    <xf numFmtId="0" fontId="6" fillId="0" borderId="9" xfId="0" applyFont="1" applyBorder="1" applyAlignment="1">
      <alignment horizontal="left"/>
    </xf>
    <xf numFmtId="0" fontId="0" fillId="0" borderId="22" xfId="0" applyBorder="1"/>
    <xf numFmtId="0" fontId="0" fillId="0" borderId="23" xfId="0" applyBorder="1"/>
    <xf numFmtId="0" fontId="0" fillId="0" borderId="24" xfId="0" applyBorder="1"/>
    <xf numFmtId="0" fontId="0" fillId="0" borderId="17" xfId="0" applyBorder="1"/>
    <xf numFmtId="0" fontId="0" fillId="0" borderId="18" xfId="0" applyBorder="1"/>
    <xf numFmtId="0" fontId="5" fillId="0" borderId="24" xfId="0" applyFont="1" applyBorder="1"/>
    <xf numFmtId="0" fontId="10" fillId="0" borderId="24" xfId="0" applyFont="1" applyBorder="1"/>
    <xf numFmtId="0" fontId="0" fillId="0" borderId="21" xfId="0" applyBorder="1"/>
    <xf numFmtId="0" fontId="10" fillId="0" borderId="6" xfId="0" applyFont="1" applyBorder="1"/>
    <xf numFmtId="0" fontId="10" fillId="0" borderId="20" xfId="0" applyFont="1" applyBorder="1"/>
    <xf numFmtId="0" fontId="0" fillId="0" borderId="4" xfId="0" applyBorder="1" applyAlignment="1">
      <alignment horizontal="center" wrapText="1" shrinkToFit="1"/>
    </xf>
    <xf numFmtId="0" fontId="0" fillId="0" borderId="22" xfId="0" applyBorder="1" applyAlignment="1">
      <alignment horizontal="center"/>
    </xf>
    <xf numFmtId="0" fontId="0" fillId="0" borderId="3" xfId="0" applyBorder="1" applyAlignment="1">
      <alignment horizontal="center" wrapText="1" shrinkToFit="1"/>
    </xf>
    <xf numFmtId="0" fontId="7" fillId="0" borderId="0" xfId="0" applyFont="1" applyAlignment="1">
      <alignment horizontal="right"/>
    </xf>
    <xf numFmtId="0" fontId="18" fillId="0" borderId="0" xfId="0" applyFont="1"/>
    <xf numFmtId="0" fontId="0" fillId="0" borderId="7" xfId="0" applyBorder="1"/>
    <xf numFmtId="0" fontId="0" fillId="0" borderId="8" xfId="0" applyBorder="1"/>
    <xf numFmtId="0" fontId="0" fillId="0" borderId="9" xfId="0" applyBorder="1"/>
    <xf numFmtId="0" fontId="0" fillId="0" borderId="11" xfId="0" applyBorder="1"/>
    <xf numFmtId="0" fontId="0" fillId="0" borderId="12" xfId="0" applyBorder="1"/>
    <xf numFmtId="0" fontId="0" fillId="0" borderId="13" xfId="0" applyBorder="1"/>
    <xf numFmtId="0" fontId="0" fillId="0" borderId="15" xfId="0" applyBorder="1"/>
    <xf numFmtId="0" fontId="22" fillId="0" borderId="17" xfId="0" applyFont="1" applyBorder="1" applyProtection="1">
      <protection locked="0"/>
    </xf>
    <xf numFmtId="0" fontId="22" fillId="0" borderId="5" xfId="0" applyFont="1" applyBorder="1" applyProtection="1">
      <protection locked="0"/>
    </xf>
    <xf numFmtId="0" fontId="0" fillId="0" borderId="16" xfId="0" applyBorder="1" applyAlignment="1">
      <alignment horizontal="centerContinuous"/>
    </xf>
    <xf numFmtId="0" fontId="0" fillId="0" borderId="17" xfId="0" applyBorder="1" applyAlignment="1">
      <alignment horizontal="centerContinuous"/>
    </xf>
    <xf numFmtId="0" fontId="0" fillId="0" borderId="16" xfId="0" applyBorder="1" applyAlignment="1" applyProtection="1">
      <alignment horizontal="centerContinuous"/>
      <protection locked="0"/>
    </xf>
    <xf numFmtId="0" fontId="0" fillId="0" borderId="0" xfId="0" applyAlignment="1" applyProtection="1">
      <alignment horizontal="center"/>
      <protection locked="0"/>
    </xf>
    <xf numFmtId="0" fontId="0" fillId="0" borderId="2" xfId="0" applyBorder="1" applyAlignment="1" applyProtection="1">
      <alignment horizontal="center"/>
      <protection locked="0"/>
    </xf>
    <xf numFmtId="0" fontId="22" fillId="0" borderId="23" xfId="0" applyFont="1" applyBorder="1" applyAlignment="1">
      <alignment horizontal="center"/>
    </xf>
    <xf numFmtId="0" fontId="0" fillId="0" borderId="16" xfId="0" applyBorder="1" applyAlignment="1" applyProtection="1">
      <alignment horizontal="left"/>
      <protection locked="0"/>
    </xf>
    <xf numFmtId="0" fontId="0" fillId="0" borderId="16" xfId="0" applyBorder="1" applyAlignment="1">
      <alignment horizontal="left"/>
    </xf>
    <xf numFmtId="164" fontId="0" fillId="0" borderId="0" xfId="0" applyNumberFormat="1" applyAlignment="1">
      <alignment horizontal="left"/>
    </xf>
    <xf numFmtId="0" fontId="0" fillId="0" borderId="0" xfId="0" quotePrefix="1" applyAlignment="1">
      <alignment horizontal="center"/>
    </xf>
    <xf numFmtId="164" fontId="0" fillId="0" borderId="7" xfId="0" applyNumberFormat="1" applyBorder="1" applyAlignment="1">
      <alignment horizontal="center"/>
    </xf>
    <xf numFmtId="0" fontId="0" fillId="0" borderId="25" xfId="0" applyBorder="1" applyAlignment="1">
      <alignment horizontal="left"/>
    </xf>
    <xf numFmtId="0" fontId="26" fillId="0" borderId="8" xfId="0" applyFont="1" applyBorder="1"/>
    <xf numFmtId="165" fontId="0" fillId="0" borderId="9" xfId="0" quotePrefix="1" applyNumberFormat="1" applyBorder="1" applyAlignment="1">
      <alignment horizontal="left"/>
    </xf>
    <xf numFmtId="164" fontId="0" fillId="0" borderId="5" xfId="0" applyNumberFormat="1" applyBorder="1" applyAlignment="1">
      <alignment horizontal="left"/>
    </xf>
    <xf numFmtId="0" fontId="0" fillId="0" borderId="5" xfId="0" quotePrefix="1" applyBorder="1" applyAlignment="1">
      <alignment horizontal="center"/>
    </xf>
    <xf numFmtId="0" fontId="0" fillId="0" borderId="16" xfId="0" applyBorder="1" applyAlignment="1">
      <alignment horizontal="center"/>
    </xf>
    <xf numFmtId="164" fontId="0" fillId="0" borderId="26" xfId="0" applyNumberFormat="1" applyBorder="1" applyAlignment="1">
      <alignment horizontal="center"/>
    </xf>
    <xf numFmtId="0" fontId="0" fillId="0" borderId="24" xfId="0" applyBorder="1" applyAlignment="1">
      <alignment horizontal="left"/>
    </xf>
    <xf numFmtId="0" fontId="27" fillId="0" borderId="23" xfId="0" applyFont="1" applyBorder="1"/>
    <xf numFmtId="0" fontId="27" fillId="0" borderId="23" xfId="0" applyFont="1" applyBorder="1" applyAlignment="1">
      <alignment horizontal="center"/>
    </xf>
    <xf numFmtId="0" fontId="27" fillId="0" borderId="5" xfId="0" applyFont="1" applyBorder="1"/>
    <xf numFmtId="0" fontId="26" fillId="0" borderId="5" xfId="0" applyFont="1" applyBorder="1"/>
    <xf numFmtId="165" fontId="0" fillId="0" borderId="27" xfId="0" quotePrefix="1" applyNumberFormat="1" applyBorder="1" applyAlignment="1">
      <alignment horizontal="left"/>
    </xf>
    <xf numFmtId="166" fontId="0" fillId="0" borderId="17" xfId="0" applyNumberFormat="1" applyBorder="1" applyAlignment="1">
      <alignment horizontal="center"/>
    </xf>
    <xf numFmtId="2" fontId="0" fillId="0" borderId="0" xfId="0" applyNumberFormat="1" applyAlignment="1">
      <alignment horizontal="left"/>
    </xf>
    <xf numFmtId="0" fontId="0" fillId="0" borderId="6" xfId="0" applyBorder="1" applyAlignment="1">
      <alignment horizontal="center"/>
    </xf>
    <xf numFmtId="0" fontId="26" fillId="0" borderId="16" xfId="0" applyFont="1" applyBorder="1" applyAlignment="1">
      <alignment horizontal="left"/>
    </xf>
    <xf numFmtId="166" fontId="0" fillId="0" borderId="21" xfId="0" applyNumberFormat="1" applyBorder="1" applyAlignment="1">
      <alignment horizontal="center"/>
    </xf>
    <xf numFmtId="164" fontId="0" fillId="0" borderId="28" xfId="0" applyNumberFormat="1" applyBorder="1" applyAlignment="1">
      <alignment horizontal="center"/>
    </xf>
    <xf numFmtId="0" fontId="26" fillId="0" borderId="29" xfId="0" applyFont="1" applyBorder="1" applyAlignment="1">
      <alignment horizontal="center"/>
    </xf>
    <xf numFmtId="0" fontId="0" fillId="0" borderId="30" xfId="0" applyBorder="1"/>
    <xf numFmtId="165" fontId="0" fillId="0" borderId="31" xfId="0" quotePrefix="1" applyNumberFormat="1" applyBorder="1" applyAlignment="1">
      <alignment horizontal="left"/>
    </xf>
    <xf numFmtId="0" fontId="0" fillId="0" borderId="25" xfId="0" applyBorder="1" applyAlignment="1">
      <alignment horizontal="center"/>
    </xf>
    <xf numFmtId="2" fontId="0" fillId="0" borderId="32" xfId="0" applyNumberFormat="1" applyBorder="1" applyAlignment="1">
      <alignment horizontal="center"/>
    </xf>
    <xf numFmtId="0" fontId="0" fillId="0" borderId="32" xfId="0" applyBorder="1"/>
    <xf numFmtId="165" fontId="0" fillId="0" borderId="9" xfId="0" applyNumberFormat="1" applyBorder="1" applyAlignment="1">
      <alignment horizontal="left"/>
    </xf>
    <xf numFmtId="164" fontId="0" fillId="0" borderId="13" xfId="0" applyNumberFormat="1" applyBorder="1" applyAlignment="1">
      <alignment horizontal="center"/>
    </xf>
    <xf numFmtId="0" fontId="26" fillId="0" borderId="33" xfId="0" applyFont="1" applyBorder="1" applyAlignment="1">
      <alignment horizontal="center"/>
    </xf>
    <xf numFmtId="2" fontId="0" fillId="0" borderId="34" xfId="0" applyNumberFormat="1" applyBorder="1"/>
    <xf numFmtId="0" fontId="0" fillId="0" borderId="34" xfId="0" applyBorder="1"/>
    <xf numFmtId="165" fontId="0" fillId="0" borderId="15" xfId="0" applyNumberFormat="1" applyBorder="1" applyAlignment="1">
      <alignment horizontal="left"/>
    </xf>
    <xf numFmtId="164" fontId="0" fillId="0" borderId="35" xfId="0" applyNumberFormat="1" applyBorder="1" applyAlignment="1">
      <alignment horizontal="center"/>
    </xf>
    <xf numFmtId="0" fontId="26" fillId="0" borderId="25" xfId="0" applyFont="1" applyBorder="1" applyAlignment="1">
      <alignment horizontal="center"/>
    </xf>
    <xf numFmtId="2" fontId="0" fillId="0" borderId="36" xfId="0" applyNumberFormat="1" applyBorder="1" applyAlignment="1">
      <alignment horizontal="center"/>
    </xf>
    <xf numFmtId="0" fontId="0" fillId="0" borderId="32" xfId="0" applyBorder="1" applyAlignment="1">
      <alignment horizontal="center"/>
    </xf>
    <xf numFmtId="0" fontId="0" fillId="0" borderId="21" xfId="0" applyBorder="1" applyAlignment="1">
      <alignment horizontal="centerContinuous"/>
    </xf>
    <xf numFmtId="2" fontId="0" fillId="0" borderId="0" xfId="0" applyNumberFormat="1" applyAlignment="1">
      <alignment horizontal="centerContinuous"/>
    </xf>
    <xf numFmtId="0" fontId="26" fillId="0" borderId="16" xfId="0" applyFont="1" applyBorder="1" applyAlignment="1">
      <alignment horizontal="center"/>
    </xf>
    <xf numFmtId="2" fontId="0" fillId="0" borderId="2" xfId="0" applyNumberFormat="1" applyBorder="1" applyAlignment="1">
      <alignment horizontal="center"/>
    </xf>
    <xf numFmtId="0" fontId="0" fillId="0" borderId="17" xfId="0" applyBorder="1" applyAlignment="1">
      <alignment horizontal="center"/>
    </xf>
    <xf numFmtId="165" fontId="0" fillId="0" borderId="37" xfId="0" quotePrefix="1" applyNumberFormat="1" applyBorder="1" applyAlignment="1">
      <alignment horizontal="left"/>
    </xf>
    <xf numFmtId="166" fontId="0" fillId="0" borderId="0" xfId="0" applyNumberFormat="1"/>
    <xf numFmtId="0" fontId="0" fillId="0" borderId="39" xfId="0" applyBorder="1" applyAlignment="1">
      <alignment horizontal="center"/>
    </xf>
    <xf numFmtId="0" fontId="0" fillId="0" borderId="31" xfId="0" applyBorder="1"/>
    <xf numFmtId="166" fontId="0" fillId="0" borderId="2" xfId="0" applyNumberFormat="1" applyBorder="1" applyAlignment="1">
      <alignment horizontal="center"/>
    </xf>
    <xf numFmtId="0" fontId="30" fillId="0" borderId="2" xfId="0" applyFont="1" applyBorder="1" applyAlignment="1">
      <alignment horizontal="center"/>
    </xf>
    <xf numFmtId="164" fontId="0" fillId="0" borderId="0" xfId="0" quotePrefix="1" applyNumberFormat="1" applyAlignment="1">
      <alignment horizontal="left"/>
    </xf>
    <xf numFmtId="0" fontId="0" fillId="0" borderId="0" xfId="0" quotePrefix="1"/>
    <xf numFmtId="2" fontId="0" fillId="0" borderId="5" xfId="0" applyNumberFormat="1" applyBorder="1" applyAlignment="1">
      <alignment horizontal="left"/>
    </xf>
    <xf numFmtId="0" fontId="0" fillId="0" borderId="21" xfId="0" applyBorder="1" applyAlignment="1">
      <alignment horizontal="center"/>
    </xf>
    <xf numFmtId="165" fontId="0" fillId="0" borderId="27" xfId="0" applyNumberFormat="1" applyBorder="1" applyAlignment="1">
      <alignment horizontal="left"/>
    </xf>
    <xf numFmtId="0" fontId="26" fillId="0" borderId="0" xfId="0" applyFont="1"/>
    <xf numFmtId="0" fontId="0" fillId="0" borderId="22" xfId="0" applyBorder="1" applyAlignment="1">
      <alignment horizontal="centerContinuous"/>
    </xf>
    <xf numFmtId="0" fontId="0" fillId="0" borderId="23" xfId="0" applyBorder="1" applyAlignment="1">
      <alignment horizontal="centerContinuous"/>
    </xf>
    <xf numFmtId="0" fontId="7" fillId="0" borderId="23" xfId="0" applyFont="1" applyBorder="1" applyAlignment="1">
      <alignment horizontal="center"/>
    </xf>
    <xf numFmtId="0" fontId="0" fillId="0" borderId="18" xfId="0" applyBorder="1" applyAlignment="1">
      <alignment horizontal="centerContinuous"/>
    </xf>
    <xf numFmtId="0" fontId="27" fillId="0" borderId="0" xfId="0" applyFont="1"/>
    <xf numFmtId="0" fontId="20" fillId="0" borderId="17" xfId="0" applyFont="1" applyBorder="1"/>
    <xf numFmtId="0" fontId="20" fillId="0" borderId="5" xfId="0" applyFont="1" applyBorder="1"/>
    <xf numFmtId="0" fontId="14" fillId="0" borderId="17" xfId="0" applyFont="1" applyBorder="1" applyAlignment="1">
      <alignment horizontal="center"/>
    </xf>
    <xf numFmtId="0" fontId="14" fillId="0" borderId="5" xfId="0" applyFont="1" applyBorder="1" applyAlignment="1">
      <alignment horizontal="center"/>
    </xf>
    <xf numFmtId="0" fontId="0" fillId="0" borderId="7" xfId="0" applyBorder="1" applyAlignment="1" applyProtection="1">
      <alignment horizontal="centerContinuous"/>
      <protection locked="0"/>
    </xf>
    <xf numFmtId="0" fontId="0" fillId="0" borderId="25" xfId="0" applyBorder="1" applyAlignment="1" applyProtection="1">
      <alignment horizontal="centerContinuous"/>
      <protection locked="0"/>
    </xf>
    <xf numFmtId="0" fontId="0" fillId="0" borderId="32" xfId="0" applyBorder="1" applyProtection="1">
      <protection locked="0"/>
    </xf>
    <xf numFmtId="0" fontId="0" fillId="0" borderId="8" xfId="0" applyBorder="1" applyProtection="1">
      <protection locked="0"/>
    </xf>
    <xf numFmtId="0" fontId="0" fillId="0" borderId="34" xfId="0" applyBorder="1" applyProtection="1">
      <protection locked="0"/>
    </xf>
    <xf numFmtId="0" fontId="0" fillId="0" borderId="14" xfId="0" applyBorder="1" applyProtection="1">
      <protection locked="0"/>
    </xf>
    <xf numFmtId="0" fontId="0" fillId="0" borderId="18" xfId="0" applyBorder="1" applyProtection="1">
      <protection locked="0"/>
    </xf>
    <xf numFmtId="0" fontId="0" fillId="0" borderId="19" xfId="0" applyBorder="1" applyProtection="1">
      <protection locked="0"/>
    </xf>
    <xf numFmtId="0" fontId="0" fillId="0" borderId="22" xfId="0" applyBorder="1" applyProtection="1">
      <protection locked="0"/>
    </xf>
    <xf numFmtId="0" fontId="0" fillId="0" borderId="23" xfId="0" applyBorder="1" applyProtection="1">
      <protection locked="0"/>
    </xf>
    <xf numFmtId="0" fontId="0" fillId="0" borderId="40" xfId="0" applyBorder="1" applyProtection="1">
      <protection locked="0"/>
    </xf>
    <xf numFmtId="0" fontId="0" fillId="0" borderId="2" xfId="0" applyBorder="1" applyProtection="1">
      <protection locked="0"/>
    </xf>
    <xf numFmtId="0" fontId="0" fillId="0" borderId="41" xfId="0" applyBorder="1" applyProtection="1">
      <protection locked="0"/>
    </xf>
    <xf numFmtId="0" fontId="0" fillId="0" borderId="36" xfId="0" applyBorder="1" applyProtection="1">
      <protection locked="0"/>
    </xf>
    <xf numFmtId="0" fontId="0" fillId="0" borderId="42" xfId="0" applyBorder="1" applyProtection="1">
      <protection locked="0"/>
    </xf>
    <xf numFmtId="0" fontId="0" fillId="0" borderId="43" xfId="0" applyBorder="1" applyProtection="1">
      <protection locked="0"/>
    </xf>
    <xf numFmtId="0" fontId="0" fillId="0" borderId="44" xfId="0" applyBorder="1" applyProtection="1">
      <protection locked="0"/>
    </xf>
    <xf numFmtId="0" fontId="0" fillId="0" borderId="45" xfId="0" applyBorder="1" applyProtection="1">
      <protection locked="0"/>
    </xf>
    <xf numFmtId="0" fontId="31" fillId="0" borderId="44" xfId="0" applyFont="1" applyBorder="1" applyAlignment="1">
      <alignment horizontal="center"/>
    </xf>
    <xf numFmtId="0" fontId="31" fillId="0" borderId="2" xfId="0" applyFont="1" applyBorder="1" applyAlignment="1">
      <alignment horizontal="center"/>
    </xf>
    <xf numFmtId="0" fontId="31" fillId="0" borderId="45" xfId="0" applyFont="1" applyBorder="1" applyAlignment="1">
      <alignment horizontal="center"/>
    </xf>
    <xf numFmtId="0" fontId="0" fillId="0" borderId="33" xfId="0" applyBorder="1"/>
    <xf numFmtId="0" fontId="0" fillId="0" borderId="7" xfId="0" applyBorder="1" applyProtection="1">
      <protection locked="0"/>
    </xf>
    <xf numFmtId="0" fontId="0" fillId="0" borderId="9" xfId="0" applyBorder="1" applyProtection="1">
      <protection locked="0"/>
    </xf>
    <xf numFmtId="0" fontId="0" fillId="0" borderId="11" xfId="0" applyBorder="1" applyProtection="1">
      <protection locked="0"/>
    </xf>
    <xf numFmtId="0" fontId="0" fillId="0" borderId="12" xfId="0" applyBorder="1" applyProtection="1">
      <protection locked="0"/>
    </xf>
    <xf numFmtId="0" fontId="0" fillId="0" borderId="35" xfId="0" applyBorder="1" applyProtection="1">
      <protection locked="0"/>
    </xf>
    <xf numFmtId="0" fontId="0" fillId="0" borderId="37" xfId="0" applyBorder="1" applyProtection="1">
      <protection locked="0"/>
    </xf>
    <xf numFmtId="0" fontId="0" fillId="0" borderId="35" xfId="0" applyBorder="1"/>
    <xf numFmtId="0" fontId="0" fillId="0" borderId="17" xfId="0" applyBorder="1" applyAlignment="1">
      <alignment horizontal="right"/>
    </xf>
    <xf numFmtId="0" fontId="9" fillId="0" borderId="0" xfId="0" applyFont="1" applyAlignment="1">
      <alignment horizontal="center"/>
    </xf>
    <xf numFmtId="0" fontId="18" fillId="0" borderId="20" xfId="0" applyFont="1" applyBorder="1"/>
    <xf numFmtId="0" fontId="5" fillId="0" borderId="19" xfId="0" applyFont="1" applyBorder="1"/>
    <xf numFmtId="0" fontId="5" fillId="0" borderId="18" xfId="0" applyFont="1" applyBorder="1"/>
    <xf numFmtId="0" fontId="18" fillId="0" borderId="19" xfId="0" applyFont="1" applyBorder="1"/>
    <xf numFmtId="0" fontId="5" fillId="0" borderId="16" xfId="0" applyFont="1" applyBorder="1" applyAlignment="1">
      <alignment horizontal="centerContinuous"/>
    </xf>
    <xf numFmtId="0" fontId="5" fillId="0" borderId="5" xfId="0" applyFont="1" applyBorder="1" applyAlignment="1">
      <alignment horizontal="centerContinuous"/>
    </xf>
    <xf numFmtId="0" fontId="5" fillId="0" borderId="17" xfId="0" applyFont="1" applyBorder="1" applyAlignment="1">
      <alignment horizontal="centerContinuous"/>
    </xf>
    <xf numFmtId="0" fontId="5" fillId="0" borderId="16" xfId="0" applyFont="1" applyBorder="1" applyAlignment="1" applyProtection="1">
      <alignment horizontal="centerContinuous"/>
      <protection locked="0"/>
    </xf>
    <xf numFmtId="0" fontId="18" fillId="0" borderId="20" xfId="0" applyFont="1" applyBorder="1" applyAlignment="1">
      <alignment horizontal="center"/>
    </xf>
    <xf numFmtId="0" fontId="18" fillId="0" borderId="19" xfId="0" applyFont="1" applyBorder="1" applyAlignment="1">
      <alignment horizontal="center"/>
    </xf>
    <xf numFmtId="0" fontId="18" fillId="0" borderId="18" xfId="0" applyFont="1" applyBorder="1" applyAlignment="1">
      <alignment horizontal="center"/>
    </xf>
    <xf numFmtId="0" fontId="18" fillId="0" borderId="3" xfId="0" applyFont="1" applyBorder="1" applyAlignment="1">
      <alignment horizontal="center"/>
    </xf>
    <xf numFmtId="0" fontId="18" fillId="0" borderId="16" xfId="0" applyFont="1" applyBorder="1" applyAlignment="1">
      <alignment horizontal="center"/>
    </xf>
    <xf numFmtId="0" fontId="18" fillId="0" borderId="1" xfId="0" applyFont="1" applyBorder="1" applyAlignment="1">
      <alignment horizontal="center"/>
    </xf>
    <xf numFmtId="0" fontId="8" fillId="0" borderId="0" xfId="1" applyAlignment="1" applyProtection="1"/>
    <xf numFmtId="0" fontId="7" fillId="0" borderId="0" xfId="0" applyFont="1" applyAlignment="1">
      <alignment horizontal="center"/>
    </xf>
    <xf numFmtId="0" fontId="6" fillId="0" borderId="3" xfId="0" applyFont="1" applyBorder="1" applyAlignment="1">
      <alignment horizontal="center"/>
    </xf>
    <xf numFmtId="0" fontId="6" fillId="0" borderId="20" xfId="0" applyFont="1" applyBorder="1" applyAlignment="1">
      <alignment horizontal="center"/>
    </xf>
    <xf numFmtId="0" fontId="6" fillId="0" borderId="20" xfId="0" applyFont="1" applyBorder="1"/>
    <xf numFmtId="0" fontId="6" fillId="0" borderId="19" xfId="0" applyFont="1" applyBorder="1"/>
    <xf numFmtId="0" fontId="6" fillId="0" borderId="18" xfId="0" applyFont="1" applyBorder="1"/>
    <xf numFmtId="0" fontId="6" fillId="0" borderId="4" xfId="0" applyFont="1" applyBorder="1" applyAlignment="1">
      <alignment horizontal="center"/>
    </xf>
    <xf numFmtId="0" fontId="6" fillId="0" borderId="6" xfId="0" applyFont="1" applyBorder="1" applyAlignment="1">
      <alignment horizontal="centerContinuous"/>
    </xf>
    <xf numFmtId="0" fontId="6" fillId="0" borderId="16" xfId="0" applyFont="1" applyBorder="1" applyAlignment="1">
      <alignment horizontal="centerContinuous"/>
    </xf>
    <xf numFmtId="0" fontId="6" fillId="0" borderId="1" xfId="0" applyFont="1" applyBorder="1" applyAlignment="1">
      <alignment horizontal="center"/>
    </xf>
    <xf numFmtId="0" fontId="6" fillId="0" borderId="16" xfId="0" applyFont="1" applyBorder="1" applyAlignment="1">
      <alignment horizontal="center"/>
    </xf>
    <xf numFmtId="0" fontId="6" fillId="0" borderId="6" xfId="0" applyFont="1" applyBorder="1" applyAlignment="1" applyProtection="1">
      <alignment vertical="top" wrapText="1"/>
      <protection locked="0"/>
    </xf>
    <xf numFmtId="0" fontId="6" fillId="0" borderId="6" xfId="0" applyFont="1" applyBorder="1" applyAlignment="1" applyProtection="1">
      <alignment horizontal="center" vertical="top" wrapText="1"/>
      <protection locked="0"/>
    </xf>
    <xf numFmtId="0" fontId="6" fillId="0" borderId="16" xfId="0" applyFont="1" applyBorder="1" applyAlignment="1" applyProtection="1">
      <alignment vertical="top" wrapText="1"/>
      <protection locked="0"/>
    </xf>
    <xf numFmtId="0" fontId="6" fillId="0" borderId="16" xfId="0" applyFont="1" applyBorder="1" applyAlignment="1" applyProtection="1">
      <alignment horizontal="center" vertical="top" wrapText="1"/>
      <protection locked="0"/>
    </xf>
    <xf numFmtId="0" fontId="6" fillId="0" borderId="24" xfId="0" applyFont="1" applyBorder="1" applyAlignment="1">
      <alignment horizontal="center" vertical="center" textRotation="90"/>
    </xf>
    <xf numFmtId="0" fontId="6" fillId="0" borderId="23" xfId="0" applyFont="1" applyBorder="1" applyAlignment="1">
      <alignment horizontal="center" vertical="center" textRotation="90"/>
    </xf>
    <xf numFmtId="0" fontId="6" fillId="0" borderId="22" xfId="0" applyFont="1" applyBorder="1" applyAlignment="1">
      <alignment horizontal="center" vertical="center" textRotation="90"/>
    </xf>
    <xf numFmtId="0" fontId="6" fillId="0" borderId="6" xfId="0" applyFont="1" applyBorder="1"/>
    <xf numFmtId="0" fontId="6" fillId="0" borderId="0" xfId="0" applyFont="1"/>
    <xf numFmtId="0" fontId="6" fillId="0" borderId="24" xfId="0" applyFont="1" applyBorder="1" applyAlignment="1">
      <alignment horizontal="centerContinuous"/>
    </xf>
    <xf numFmtId="0" fontId="6" fillId="0" borderId="22" xfId="0" applyFont="1" applyBorder="1" applyAlignment="1">
      <alignment horizontal="centerContinuous"/>
    </xf>
    <xf numFmtId="0" fontId="6" fillId="0" borderId="4" xfId="0" applyFont="1" applyBorder="1" applyAlignment="1" applyProtection="1">
      <alignment vertical="top" wrapText="1"/>
      <protection locked="0"/>
    </xf>
    <xf numFmtId="0" fontId="6" fillId="0" borderId="1" xfId="0" applyFont="1" applyBorder="1" applyAlignment="1" applyProtection="1">
      <alignment vertical="top" wrapText="1"/>
      <protection locked="0"/>
    </xf>
    <xf numFmtId="0" fontId="6" fillId="0" borderId="15" xfId="0" applyFont="1" applyBorder="1"/>
    <xf numFmtId="0" fontId="6" fillId="0" borderId="12" xfId="0" applyFont="1" applyBorder="1"/>
    <xf numFmtId="0" fontId="6" fillId="0" borderId="19" xfId="0" applyFont="1" applyBorder="1" applyAlignment="1">
      <alignment horizontal="right"/>
    </xf>
    <xf numFmtId="0" fontId="6" fillId="0" borderId="18" xfId="0" applyFont="1" applyBorder="1" applyAlignment="1">
      <alignment horizontal="right"/>
    </xf>
    <xf numFmtId="0" fontId="6" fillId="0" borderId="5" xfId="0" applyFont="1" applyBorder="1"/>
    <xf numFmtId="0" fontId="6" fillId="0" borderId="23" xfId="0" applyFont="1" applyBorder="1"/>
    <xf numFmtId="0" fontId="6" fillId="0" borderId="0" xfId="0" applyFont="1" applyAlignment="1">
      <alignment horizontal="right"/>
    </xf>
    <xf numFmtId="0" fontId="6" fillId="0" borderId="19" xfId="0" applyFont="1" applyBorder="1" applyAlignment="1">
      <alignment horizontal="center"/>
    </xf>
    <xf numFmtId="0" fontId="6" fillId="0" borderId="18" xfId="0" applyFont="1" applyBorder="1" applyAlignment="1">
      <alignment horizontal="center"/>
    </xf>
    <xf numFmtId="0" fontId="6" fillId="0" borderId="5" xfId="0" applyFont="1" applyBorder="1" applyAlignment="1">
      <alignment horizontal="center"/>
    </xf>
    <xf numFmtId="0" fontId="6" fillId="0" borderId="17" xfId="0" applyFont="1" applyBorder="1" applyAlignment="1">
      <alignment horizontal="center"/>
    </xf>
    <xf numFmtId="0" fontId="12" fillId="0" borderId="0" xfId="0" applyFont="1" applyAlignment="1">
      <alignment horizontal="centerContinuous"/>
    </xf>
    <xf numFmtId="0" fontId="6" fillId="0" borderId="19" xfId="0" applyFont="1" applyBorder="1" applyAlignment="1">
      <alignment horizontal="centerContinuous"/>
    </xf>
    <xf numFmtId="0" fontId="6" fillId="0" borderId="18" xfId="0" applyFont="1" applyBorder="1" applyAlignment="1">
      <alignment horizontal="centerContinuous"/>
    </xf>
    <xf numFmtId="0" fontId="5" fillId="0" borderId="20" xfId="0" applyFont="1" applyBorder="1"/>
    <xf numFmtId="0" fontId="5" fillId="0" borderId="24" xfId="0" applyFont="1" applyBorder="1" applyAlignment="1">
      <alignment horizontal="centerContinuous"/>
    </xf>
    <xf numFmtId="0" fontId="5" fillId="0" borderId="23" xfId="0" applyFont="1" applyBorder="1" applyAlignment="1">
      <alignment horizontal="centerContinuous"/>
    </xf>
    <xf numFmtId="0" fontId="5" fillId="0" borderId="22" xfId="0" applyFont="1" applyBorder="1" applyAlignment="1">
      <alignment horizontal="centerContinuous"/>
    </xf>
    <xf numFmtId="0" fontId="5" fillId="0" borderId="20" xfId="0" applyFont="1" applyBorder="1" applyAlignment="1">
      <alignment horizontal="centerContinuous"/>
    </xf>
    <xf numFmtId="0" fontId="6" fillId="0" borderId="24" xfId="0" applyFont="1" applyBorder="1"/>
    <xf numFmtId="0" fontId="6" fillId="0" borderId="22" xfId="0" applyFont="1" applyBorder="1"/>
    <xf numFmtId="0" fontId="7" fillId="0" borderId="24" xfId="0" applyFont="1" applyBorder="1" applyAlignment="1">
      <alignment horizontal="centerContinuous"/>
    </xf>
    <xf numFmtId="0" fontId="7" fillId="0" borderId="23" xfId="0" applyFont="1" applyBorder="1" applyAlignment="1">
      <alignment horizontal="centerContinuous"/>
    </xf>
    <xf numFmtId="0" fontId="5" fillId="0" borderId="16" xfId="0" applyFont="1" applyBorder="1"/>
    <xf numFmtId="0" fontId="5" fillId="0" borderId="2" xfId="0" applyFont="1" applyBorder="1" applyAlignment="1">
      <alignment horizontal="center"/>
    </xf>
    <xf numFmtId="0" fontId="5" fillId="0" borderId="22" xfId="0" applyFont="1" applyBorder="1" applyAlignment="1">
      <alignment horizontal="center"/>
    </xf>
    <xf numFmtId="0" fontId="11" fillId="0" borderId="6" xfId="0" applyFont="1" applyBorder="1" applyAlignment="1">
      <alignment horizontal="centerContinuous"/>
    </xf>
    <xf numFmtId="0" fontId="6" fillId="0" borderId="16" xfId="0" applyFont="1" applyBorder="1"/>
    <xf numFmtId="0" fontId="7" fillId="0" borderId="5" xfId="0" applyFont="1" applyBorder="1" applyAlignment="1">
      <alignment horizontal="center"/>
    </xf>
    <xf numFmtId="0" fontId="6" fillId="0" borderId="37" xfId="0" applyFont="1" applyBorder="1"/>
    <xf numFmtId="0" fontId="6" fillId="0" borderId="48" xfId="0" applyFont="1" applyBorder="1" applyAlignment="1">
      <alignment horizontal="center"/>
    </xf>
    <xf numFmtId="0" fontId="6" fillId="0" borderId="0" xfId="0" applyFont="1" applyAlignment="1">
      <alignment horizontal="center"/>
    </xf>
    <xf numFmtId="0" fontId="6" fillId="0" borderId="21" xfId="0" applyFont="1" applyBorder="1" applyAlignment="1">
      <alignment horizontal="center"/>
    </xf>
    <xf numFmtId="0" fontId="6" fillId="0" borderId="12" xfId="0" applyFont="1" applyBorder="1" applyAlignment="1">
      <alignment horizontal="centerContinuous"/>
    </xf>
    <xf numFmtId="0" fontId="6" fillId="0" borderId="0" xfId="0" applyFont="1" applyAlignment="1">
      <alignment horizontal="centerContinuous"/>
    </xf>
    <xf numFmtId="0" fontId="6" fillId="0" borderId="21" xfId="0" applyFont="1" applyBorder="1" applyAlignment="1">
      <alignment horizontal="centerContinuous"/>
    </xf>
    <xf numFmtId="0" fontId="6" fillId="0" borderId="11" xfId="0" applyFont="1" applyBorder="1" applyAlignment="1">
      <alignment horizontal="centerContinuous"/>
    </xf>
    <xf numFmtId="0" fontId="6" fillId="0" borderId="47" xfId="0" applyFont="1" applyBorder="1" applyAlignment="1">
      <alignment horizontal="center"/>
    </xf>
    <xf numFmtId="0" fontId="6" fillId="0" borderId="17" xfId="0" applyFont="1" applyBorder="1"/>
    <xf numFmtId="0" fontId="6" fillId="0" borderId="35" xfId="0" applyFont="1" applyBorder="1" applyAlignment="1">
      <alignment horizontal="centerContinuous"/>
    </xf>
    <xf numFmtId="0" fontId="6" fillId="0" borderId="46" xfId="0" applyFont="1" applyBorder="1" applyAlignment="1">
      <alignment horizontal="center"/>
    </xf>
    <xf numFmtId="0" fontId="6" fillId="0" borderId="2" xfId="0" applyFont="1" applyBorder="1" applyAlignment="1">
      <alignment horizontal="center"/>
    </xf>
    <xf numFmtId="0" fontId="6" fillId="0" borderId="33" xfId="0" applyFont="1" applyBorder="1"/>
    <xf numFmtId="0" fontId="6" fillId="0" borderId="9" xfId="0" applyFont="1" applyBorder="1"/>
    <xf numFmtId="0" fontId="7" fillId="0" borderId="0" xfId="0" applyFont="1"/>
    <xf numFmtId="0" fontId="10" fillId="0" borderId="0" xfId="3"/>
    <xf numFmtId="0" fontId="10" fillId="0" borderId="5" xfId="3" applyBorder="1"/>
    <xf numFmtId="0" fontId="10" fillId="0" borderId="19" xfId="3" applyBorder="1"/>
    <xf numFmtId="0" fontId="10" fillId="0" borderId="16" xfId="3" applyBorder="1"/>
    <xf numFmtId="0" fontId="10" fillId="0" borderId="6" xfId="3" applyBorder="1"/>
    <xf numFmtId="0" fontId="10" fillId="0" borderId="20" xfId="3" applyBorder="1"/>
    <xf numFmtId="0" fontId="4" fillId="0" borderId="0" xfId="4"/>
    <xf numFmtId="0" fontId="4" fillId="0" borderId="2" xfId="4" applyBorder="1"/>
    <xf numFmtId="0" fontId="4" fillId="0" borderId="2" xfId="4" applyBorder="1" applyAlignment="1">
      <alignment horizontal="center"/>
    </xf>
    <xf numFmtId="0" fontId="4" fillId="4" borderId="2" xfId="4" applyFill="1" applyBorder="1" applyAlignment="1" applyProtection="1">
      <alignment horizontal="left" vertical="center"/>
      <protection locked="0"/>
    </xf>
    <xf numFmtId="167" fontId="4" fillId="5" borderId="2" xfId="4" applyNumberFormat="1" applyFill="1" applyBorder="1" applyAlignment="1" applyProtection="1">
      <alignment horizontal="left" vertical="center"/>
      <protection hidden="1"/>
    </xf>
    <xf numFmtId="167" fontId="4" fillId="5" borderId="2" xfId="4" applyNumberFormat="1" applyFill="1" applyBorder="1" applyAlignment="1">
      <alignment horizontal="left" vertical="center"/>
    </xf>
    <xf numFmtId="0" fontId="4" fillId="6" borderId="2" xfId="4" applyFill="1" applyBorder="1"/>
    <xf numFmtId="0" fontId="35" fillId="0" borderId="2" xfId="4" applyFont="1" applyBorder="1"/>
    <xf numFmtId="164" fontId="4" fillId="0" borderId="2" xfId="4" applyNumberFormat="1" applyBorder="1"/>
    <xf numFmtId="0" fontId="4" fillId="0" borderId="2" xfId="4" applyBorder="1" applyAlignment="1">
      <alignment horizontal="left"/>
    </xf>
    <xf numFmtId="0" fontId="4" fillId="5" borderId="2" xfId="4" applyFill="1" applyBorder="1" applyAlignment="1">
      <alignment horizontal="left"/>
    </xf>
    <xf numFmtId="0" fontId="36" fillId="0" borderId="2" xfId="4" applyFont="1" applyBorder="1" applyAlignment="1">
      <alignment horizontal="left"/>
    </xf>
    <xf numFmtId="166" fontId="4" fillId="0" borderId="2" xfId="4" applyNumberFormat="1" applyBorder="1" applyAlignment="1">
      <alignment horizontal="left"/>
    </xf>
    <xf numFmtId="0" fontId="35" fillId="5" borderId="2" xfId="4" applyFont="1" applyFill="1" applyBorder="1"/>
    <xf numFmtId="166" fontId="4" fillId="5" borderId="2" xfId="4" applyNumberFormat="1" applyFill="1" applyBorder="1" applyAlignment="1">
      <alignment horizontal="left"/>
    </xf>
    <xf numFmtId="0" fontId="35" fillId="0" borderId="20" xfId="4" applyFont="1" applyBorder="1" applyAlignment="1">
      <alignment horizontal="left" vertical="center"/>
    </xf>
    <xf numFmtId="0" fontId="35" fillId="4" borderId="2" xfId="4" applyFont="1" applyFill="1" applyBorder="1" applyAlignment="1" applyProtection="1">
      <alignment horizontal="left" vertical="center"/>
      <protection locked="0"/>
    </xf>
    <xf numFmtId="0" fontId="35" fillId="0" borderId="19" xfId="4" applyFont="1" applyBorder="1" applyAlignment="1">
      <alignment horizontal="left" vertical="center"/>
    </xf>
    <xf numFmtId="0" fontId="35" fillId="0" borderId="6" xfId="4" applyFont="1" applyBorder="1" applyAlignment="1">
      <alignment horizontal="left" vertical="center"/>
    </xf>
    <xf numFmtId="0" fontId="35" fillId="0" borderId="0" xfId="4" applyFont="1" applyAlignment="1">
      <alignment horizontal="left" vertical="center"/>
    </xf>
    <xf numFmtId="0" fontId="35" fillId="0" borderId="21" xfId="4" applyFont="1" applyBorder="1" applyAlignment="1">
      <alignment horizontal="left" vertical="center"/>
    </xf>
    <xf numFmtId="0" fontId="35" fillId="0" borderId="0" xfId="4" applyFont="1"/>
    <xf numFmtId="166" fontId="34" fillId="0" borderId="0" xfId="4" applyNumberFormat="1" applyFont="1" applyAlignment="1">
      <alignment horizontal="left" vertical="center"/>
    </xf>
    <xf numFmtId="0" fontId="35" fillId="0" borderId="0" xfId="4" applyFont="1" applyAlignment="1">
      <alignment horizontal="right"/>
    </xf>
    <xf numFmtId="166" fontId="34" fillId="0" borderId="5" xfId="4" applyNumberFormat="1" applyFont="1" applyBorder="1" applyAlignment="1">
      <alignment horizontal="left" vertical="center"/>
    </xf>
    <xf numFmtId="0" fontId="35" fillId="0" borderId="5" xfId="4" applyFont="1" applyBorder="1" applyAlignment="1">
      <alignment horizontal="left" vertical="center"/>
    </xf>
    <xf numFmtId="0" fontId="35" fillId="0" borderId="17" xfId="4" applyFont="1" applyBorder="1" applyAlignment="1">
      <alignment horizontal="left" vertical="center"/>
    </xf>
    <xf numFmtId="0" fontId="35" fillId="0" borderId="19" xfId="4" applyFont="1" applyBorder="1"/>
    <xf numFmtId="0" fontId="35" fillId="0" borderId="18" xfId="4" applyFont="1" applyBorder="1"/>
    <xf numFmtId="0" fontId="35" fillId="0" borderId="20" xfId="4" applyFont="1" applyBorder="1"/>
    <xf numFmtId="0" fontId="35" fillId="0" borderId="6" xfId="4" applyFont="1" applyBorder="1"/>
    <xf numFmtId="0" fontId="35" fillId="0" borderId="21" xfId="4" applyFont="1" applyBorder="1"/>
    <xf numFmtId="0" fontId="4" fillId="0" borderId="6" xfId="4" applyBorder="1"/>
    <xf numFmtId="0" fontId="35" fillId="0" borderId="6" xfId="4" applyFont="1" applyBorder="1" applyAlignment="1">
      <alignment horizontal="right"/>
    </xf>
    <xf numFmtId="0" fontId="35" fillId="0" borderId="16" xfId="4" applyFont="1" applyBorder="1" applyAlignment="1">
      <alignment horizontal="right"/>
    </xf>
    <xf numFmtId="168" fontId="34" fillId="0" borderId="5" xfId="4" applyNumberFormat="1" applyFont="1" applyBorder="1"/>
    <xf numFmtId="0" fontId="35" fillId="0" borderId="5" xfId="4" applyFont="1" applyBorder="1"/>
    <xf numFmtId="0" fontId="35" fillId="0" borderId="17" xfId="4" applyFont="1" applyBorder="1"/>
    <xf numFmtId="2" fontId="34" fillId="0" borderId="5" xfId="4" applyNumberFormat="1" applyFont="1" applyBorder="1"/>
    <xf numFmtId="168" fontId="34" fillId="0" borderId="0" xfId="4" applyNumberFormat="1" applyFont="1" applyAlignment="1">
      <alignment horizontal="left"/>
    </xf>
    <xf numFmtId="2" fontId="34" fillId="0" borderId="0" xfId="4" applyNumberFormat="1" applyFont="1"/>
    <xf numFmtId="0" fontId="35" fillId="0" borderId="16" xfId="4" applyFont="1" applyBorder="1"/>
    <xf numFmtId="0" fontId="35" fillId="0" borderId="0" xfId="4" applyFont="1" applyAlignment="1">
      <alignment horizontal="left"/>
    </xf>
    <xf numFmtId="0" fontId="4" fillId="0" borderId="21" xfId="4" applyBorder="1"/>
    <xf numFmtId="0" fontId="4" fillId="0" borderId="5" xfId="4" applyBorder="1"/>
    <xf numFmtId="0" fontId="4" fillId="0" borderId="17" xfId="4" applyBorder="1"/>
    <xf numFmtId="169" fontId="34" fillId="0" borderId="5" xfId="4" applyNumberFormat="1" applyFont="1" applyBorder="1"/>
    <xf numFmtId="166" fontId="34" fillId="0" borderId="0" xfId="4" applyNumberFormat="1" applyFont="1"/>
    <xf numFmtId="0" fontId="35" fillId="0" borderId="6" xfId="4" applyFont="1" applyBorder="1" applyAlignment="1">
      <alignment horizontal="left"/>
    </xf>
    <xf numFmtId="0" fontId="35" fillId="0" borderId="5" xfId="4" applyFont="1" applyBorder="1" applyAlignment="1">
      <alignment horizontal="right"/>
    </xf>
    <xf numFmtId="166" fontId="35" fillId="0" borderId="5" xfId="4" applyNumberFormat="1" applyFont="1" applyBorder="1" applyAlignment="1">
      <alignment horizontal="left"/>
    </xf>
    <xf numFmtId="0" fontId="6" fillId="0" borderId="0" xfId="3" applyFont="1"/>
    <xf numFmtId="0" fontId="10" fillId="0" borderId="0" xfId="3" applyAlignment="1">
      <alignment horizontal="right"/>
    </xf>
    <xf numFmtId="0" fontId="13" fillId="0" borderId="0" xfId="3" applyFont="1"/>
    <xf numFmtId="0" fontId="10" fillId="0" borderId="18" xfId="3" applyBorder="1"/>
    <xf numFmtId="0" fontId="10" fillId="0" borderId="5" xfId="3" applyBorder="1" applyAlignment="1">
      <alignment horizontal="centerContinuous"/>
    </xf>
    <xf numFmtId="16" fontId="10" fillId="0" borderId="5" xfId="3" applyNumberFormat="1" applyBorder="1" applyAlignment="1">
      <alignment horizontal="left"/>
    </xf>
    <xf numFmtId="0" fontId="10" fillId="0" borderId="21" xfId="3" applyBorder="1"/>
    <xf numFmtId="0" fontId="41" fillId="0" borderId="0" xfId="3" applyFont="1" applyAlignment="1">
      <alignment horizontal="center" vertical="center"/>
    </xf>
    <xf numFmtId="0" fontId="6" fillId="0" borderId="0" xfId="3" applyFont="1" applyAlignment="1">
      <alignment horizontal="center"/>
    </xf>
    <xf numFmtId="15" fontId="10" fillId="0" borderId="5" xfId="3" applyNumberFormat="1" applyBorder="1" applyAlignment="1">
      <alignment horizontal="center"/>
    </xf>
    <xf numFmtId="0" fontId="16" fillId="0" borderId="5" xfId="3" applyFont="1" applyBorder="1" applyProtection="1">
      <protection locked="0"/>
    </xf>
    <xf numFmtId="0" fontId="42" fillId="0" borderId="5" xfId="3" applyFont="1" applyBorder="1" applyAlignment="1" applyProtection="1">
      <alignment horizontal="left"/>
      <protection locked="0"/>
    </xf>
    <xf numFmtId="0" fontId="10" fillId="0" borderId="5" xfId="3" applyBorder="1" applyAlignment="1" applyProtection="1">
      <alignment horizontal="centerContinuous"/>
      <protection locked="0"/>
    </xf>
    <xf numFmtId="0" fontId="16" fillId="0" borderId="5" xfId="3" applyFont="1" applyBorder="1" applyAlignment="1" applyProtection="1">
      <alignment horizontal="centerContinuous"/>
      <protection locked="0"/>
    </xf>
    <xf numFmtId="0" fontId="6" fillId="0" borderId="0" xfId="3" applyFont="1" applyAlignment="1">
      <alignment horizontal="centerContinuous"/>
    </xf>
    <xf numFmtId="0" fontId="16" fillId="0" borderId="5" xfId="3" applyFont="1" applyBorder="1" applyAlignment="1" applyProtection="1">
      <alignment horizontal="center"/>
      <protection locked="0"/>
    </xf>
    <xf numFmtId="0" fontId="10" fillId="0" borderId="5" xfId="3" applyBorder="1" applyAlignment="1" applyProtection="1">
      <alignment horizontal="center"/>
      <protection locked="0"/>
    </xf>
    <xf numFmtId="0" fontId="18" fillId="0" borderId="0" xfId="3" applyFont="1"/>
    <xf numFmtId="0" fontId="6" fillId="0" borderId="5" xfId="3" applyFont="1" applyBorder="1"/>
    <xf numFmtId="0" fontId="10" fillId="0" borderId="5" xfId="3" applyBorder="1" applyAlignment="1">
      <alignment horizontal="right"/>
    </xf>
    <xf numFmtId="0" fontId="16" fillId="0" borderId="5" xfId="3" applyFont="1" applyBorder="1"/>
    <xf numFmtId="0" fontId="6" fillId="0" borderId="0" xfId="3" applyFont="1" applyAlignment="1">
      <alignment horizontal="left"/>
    </xf>
    <xf numFmtId="0" fontId="42" fillId="0" borderId="0" xfId="3" applyFont="1" applyAlignment="1">
      <alignment vertical="center"/>
    </xf>
    <xf numFmtId="0" fontId="6" fillId="0" borderId="5" xfId="3" applyFont="1" applyBorder="1" applyProtection="1">
      <protection locked="0"/>
    </xf>
    <xf numFmtId="0" fontId="10" fillId="0" borderId="5" xfId="3" applyBorder="1" applyProtection="1">
      <protection locked="0"/>
    </xf>
    <xf numFmtId="0" fontId="6" fillId="0" borderId="23" xfId="3" applyFont="1" applyBorder="1" applyProtection="1">
      <protection locked="0"/>
    </xf>
    <xf numFmtId="0" fontId="10" fillId="0" borderId="23" xfId="3" applyBorder="1" applyProtection="1">
      <protection locked="0"/>
    </xf>
    <xf numFmtId="0" fontId="6" fillId="0" borderId="0" xfId="3" applyFont="1" applyProtection="1">
      <protection locked="0"/>
    </xf>
    <xf numFmtId="0" fontId="10" fillId="0" borderId="0" xfId="3" applyProtection="1">
      <protection locked="0"/>
    </xf>
    <xf numFmtId="0" fontId="6" fillId="0" borderId="5" xfId="3" applyFont="1" applyBorder="1" applyAlignment="1">
      <alignment horizontal="center"/>
    </xf>
    <xf numFmtId="0" fontId="10" fillId="0" borderId="23" xfId="3" applyBorder="1"/>
    <xf numFmtId="0" fontId="6" fillId="0" borderId="0" xfId="3" applyFont="1" applyAlignment="1">
      <alignment horizontal="right"/>
    </xf>
    <xf numFmtId="0" fontId="6" fillId="0" borderId="23" xfId="3" applyFont="1" applyBorder="1"/>
    <xf numFmtId="0" fontId="43" fillId="0" borderId="0" xfId="3" applyFont="1"/>
    <xf numFmtId="0" fontId="43" fillId="0" borderId="23" xfId="3" applyFont="1" applyBorder="1"/>
    <xf numFmtId="0" fontId="43" fillId="0" borderId="23" xfId="3" applyFont="1" applyBorder="1" applyProtection="1">
      <protection locked="0"/>
    </xf>
    <xf numFmtId="0" fontId="10" fillId="0" borderId="17" xfId="3" applyBorder="1"/>
    <xf numFmtId="0" fontId="18" fillId="0" borderId="0" xfId="3" applyFont="1" applyAlignment="1">
      <alignment horizontal="center"/>
    </xf>
    <xf numFmtId="0" fontId="16" fillId="0" borderId="0" xfId="3" applyFont="1"/>
    <xf numFmtId="0" fontId="3" fillId="0" borderId="0" xfId="5"/>
    <xf numFmtId="0" fontId="40" fillId="0" borderId="19" xfId="5" applyFont="1" applyBorder="1"/>
    <xf numFmtId="0" fontId="10" fillId="0" borderId="19" xfId="5" applyFont="1" applyBorder="1" applyAlignment="1">
      <alignment horizontal="left" vertical="center"/>
    </xf>
    <xf numFmtId="0" fontId="3" fillId="0" borderId="0" xfId="5" applyAlignment="1">
      <alignment horizontal="left" vertical="center"/>
    </xf>
    <xf numFmtId="0" fontId="10" fillId="0" borderId="19" xfId="5" applyFont="1" applyBorder="1" applyAlignment="1">
      <alignment vertical="center"/>
    </xf>
    <xf numFmtId="0" fontId="40" fillId="0" borderId="5" xfId="5" applyFont="1" applyBorder="1"/>
    <xf numFmtId="0" fontId="10" fillId="0" borderId="5" xfId="5" applyFont="1" applyBorder="1" applyAlignment="1">
      <alignment horizontal="left" vertical="center"/>
    </xf>
    <xf numFmtId="0" fontId="10" fillId="0" borderId="5" xfId="5" applyFont="1" applyBorder="1" applyAlignment="1">
      <alignment vertical="center"/>
    </xf>
    <xf numFmtId="0" fontId="3" fillId="0" borderId="2" xfId="5" applyBorder="1" applyAlignment="1">
      <alignment horizontal="center" vertical="center"/>
    </xf>
    <xf numFmtId="0" fontId="40" fillId="0" borderId="2" xfId="5" applyFont="1" applyBorder="1" applyAlignment="1">
      <alignment horizontal="center" vertical="center"/>
    </xf>
    <xf numFmtId="0" fontId="3" fillId="7" borderId="16" xfId="5" applyFill="1" applyBorder="1"/>
    <xf numFmtId="0" fontId="3" fillId="7" borderId="0" xfId="5" applyFill="1"/>
    <xf numFmtId="0" fontId="3" fillId="7" borderId="2" xfId="5" applyFill="1" applyBorder="1"/>
    <xf numFmtId="0" fontId="40" fillId="0" borderId="0" xfId="5" applyFont="1" applyAlignment="1">
      <alignment vertical="center" wrapText="1"/>
    </xf>
    <xf numFmtId="0" fontId="40" fillId="7" borderId="23" xfId="5" applyFont="1" applyFill="1" applyBorder="1" applyAlignment="1">
      <alignment vertical="center"/>
    </xf>
    <xf numFmtId="0" fontId="40" fillId="7" borderId="22" xfId="5" applyFont="1" applyFill="1" applyBorder="1" applyAlignment="1">
      <alignment vertical="center"/>
    </xf>
    <xf numFmtId="0" fontId="50" fillId="0" borderId="0" xfId="5" applyFont="1" applyAlignment="1">
      <alignment vertical="center"/>
    </xf>
    <xf numFmtId="0" fontId="5" fillId="0" borderId="2" xfId="0" applyFont="1" applyBorder="1" applyAlignment="1">
      <alignment horizontal="left" vertical="center" wrapText="1" indent="1"/>
    </xf>
    <xf numFmtId="0" fontId="5" fillId="0" borderId="2" xfId="0" applyFont="1" applyBorder="1" applyAlignment="1">
      <alignment horizontal="left" vertical="center" indent="1"/>
    </xf>
    <xf numFmtId="0" fontId="54" fillId="0" borderId="2" xfId="0" applyFont="1" applyBorder="1" applyAlignment="1">
      <alignment horizontal="center" vertical="center" wrapText="1"/>
    </xf>
    <xf numFmtId="0" fontId="54" fillId="0" borderId="2" xfId="0" applyFont="1" applyBorder="1" applyAlignment="1">
      <alignment horizontal="left" vertical="center" wrapText="1" indent="1"/>
    </xf>
    <xf numFmtId="15" fontId="54" fillId="0" borderId="2" xfId="0" applyNumberFormat="1" applyFont="1" applyBorder="1" applyAlignment="1">
      <alignment horizontal="center" vertical="center" wrapText="1"/>
    </xf>
    <xf numFmtId="0" fontId="54" fillId="0" borderId="1" xfId="0" applyFont="1" applyBorder="1" applyAlignment="1">
      <alignment horizontal="center" vertical="center" wrapText="1"/>
    </xf>
    <xf numFmtId="0" fontId="54" fillId="0" borderId="1" xfId="0" applyFont="1" applyBorder="1" applyAlignment="1">
      <alignment horizontal="left" vertical="center" wrapText="1" indent="1"/>
    </xf>
    <xf numFmtId="15" fontId="54" fillId="0" borderId="1" xfId="0" applyNumberFormat="1" applyFont="1" applyBorder="1" applyAlignment="1">
      <alignment horizontal="center" vertical="center" wrapText="1"/>
    </xf>
    <xf numFmtId="0" fontId="53" fillId="9" borderId="2" xfId="0" applyFont="1" applyFill="1" applyBorder="1" applyAlignment="1">
      <alignment horizontal="center" vertical="center" wrapText="1"/>
    </xf>
    <xf numFmtId="49" fontId="54" fillId="0" borderId="1" xfId="0" applyNumberFormat="1" applyFont="1" applyBorder="1" applyAlignment="1">
      <alignment horizontal="center" vertical="center" wrapText="1"/>
    </xf>
    <xf numFmtId="49" fontId="54" fillId="0" borderId="2" xfId="0" applyNumberFormat="1" applyFont="1" applyBorder="1" applyAlignment="1">
      <alignment horizontal="center" vertical="center" wrapText="1"/>
    </xf>
    <xf numFmtId="0" fontId="5" fillId="3" borderId="2" xfId="0" applyFont="1" applyFill="1" applyBorder="1" applyAlignment="1">
      <alignment horizontal="left" indent="1"/>
    </xf>
    <xf numFmtId="0" fontId="7" fillId="2" borderId="2" xfId="2" applyFont="1" applyFill="1" applyBorder="1" applyAlignment="1">
      <alignment horizontal="left" vertical="center" wrapText="1" indent="1"/>
    </xf>
    <xf numFmtId="0" fontId="5" fillId="3" borderId="45" xfId="0" applyFont="1" applyFill="1" applyBorder="1" applyAlignment="1">
      <alignment horizontal="center"/>
    </xf>
    <xf numFmtId="0" fontId="5" fillId="3" borderId="44" xfId="0" applyFont="1" applyFill="1" applyBorder="1" applyAlignment="1">
      <alignment horizontal="left" indent="1"/>
    </xf>
    <xf numFmtId="0" fontId="7" fillId="2" borderId="45" xfId="2" applyFont="1" applyFill="1" applyBorder="1" applyAlignment="1">
      <alignment horizontal="center" vertical="center" wrapText="1"/>
    </xf>
    <xf numFmtId="0" fontId="10" fillId="2" borderId="44" xfId="2" applyFont="1" applyFill="1" applyBorder="1" applyAlignment="1">
      <alignment horizontal="left" vertical="center" wrapText="1" indent="1"/>
    </xf>
    <xf numFmtId="0" fontId="0" fillId="2" borderId="44" xfId="2" applyFont="1" applyFill="1" applyBorder="1" applyAlignment="1">
      <alignment horizontal="left" vertical="center" wrapText="1" indent="1"/>
    </xf>
    <xf numFmtId="0" fontId="55" fillId="2" borderId="44" xfId="2" applyFont="1" applyFill="1" applyBorder="1" applyAlignment="1">
      <alignment horizontal="left" vertical="center" wrapText="1" indent="1"/>
    </xf>
    <xf numFmtId="0" fontId="56" fillId="2" borderId="44" xfId="2" applyFont="1" applyFill="1" applyBorder="1" applyAlignment="1">
      <alignment horizontal="left" vertical="center" wrapText="1" indent="1"/>
    </xf>
    <xf numFmtId="0" fontId="2" fillId="0" borderId="0" xfId="6" applyProtection="1">
      <protection locked="0"/>
    </xf>
    <xf numFmtId="0" fontId="2" fillId="0" borderId="2" xfId="6" applyBorder="1" applyAlignment="1" applyProtection="1">
      <alignment horizontal="left" vertical="top" wrapText="1"/>
      <protection locked="0"/>
    </xf>
    <xf numFmtId="0" fontId="2" fillId="0" borderId="2" xfId="6" applyBorder="1" applyAlignment="1" applyProtection="1">
      <alignment horizontal="center" vertical="top" wrapText="1"/>
      <protection locked="0"/>
    </xf>
    <xf numFmtId="49" fontId="2" fillId="0" borderId="2" xfId="6" applyNumberFormat="1" applyBorder="1" applyAlignment="1" applyProtection="1">
      <alignment horizontal="center" vertical="top" wrapText="1"/>
      <protection locked="0"/>
    </xf>
    <xf numFmtId="0" fontId="2" fillId="0" borderId="2" xfId="6" applyBorder="1" applyAlignment="1" applyProtection="1">
      <alignment vertical="top" wrapText="1"/>
      <protection locked="0"/>
    </xf>
    <xf numFmtId="0" fontId="52" fillId="0" borderId="2" xfId="6" applyFont="1" applyBorder="1" applyAlignment="1" applyProtection="1">
      <alignment vertical="center" wrapText="1"/>
      <protection locked="0"/>
    </xf>
    <xf numFmtId="170" fontId="2" fillId="0" borderId="2" xfId="6" applyNumberFormat="1" applyBorder="1" applyAlignment="1" applyProtection="1">
      <alignment vertical="top" wrapText="1"/>
      <protection locked="0"/>
    </xf>
    <xf numFmtId="0" fontId="2" fillId="11" borderId="5" xfId="6" applyFill="1" applyBorder="1" applyProtection="1">
      <protection locked="0"/>
    </xf>
    <xf numFmtId="0" fontId="2" fillId="11" borderId="23" xfId="6" applyFill="1" applyBorder="1" applyProtection="1">
      <protection locked="0"/>
    </xf>
    <xf numFmtId="0" fontId="1" fillId="0" borderId="2" xfId="6" applyFont="1" applyBorder="1" applyAlignment="1" applyProtection="1">
      <alignment horizontal="left" vertical="top" wrapText="1"/>
      <protection locked="0"/>
    </xf>
    <xf numFmtId="0" fontId="1" fillId="0" borderId="2" xfId="6" applyFont="1" applyBorder="1" applyAlignment="1" applyProtection="1">
      <alignment horizontal="center" vertical="top" wrapText="1"/>
      <protection locked="0"/>
    </xf>
    <xf numFmtId="49" fontId="1" fillId="0" borderId="2" xfId="6" applyNumberFormat="1" applyFont="1" applyBorder="1" applyAlignment="1" applyProtection="1">
      <alignment horizontal="center" vertical="top" wrapText="1"/>
      <protection locked="0"/>
    </xf>
    <xf numFmtId="0" fontId="1" fillId="0" borderId="2" xfId="6" applyFont="1" applyBorder="1" applyAlignment="1" applyProtection="1">
      <alignment vertical="top" wrapText="1"/>
      <protection locked="0"/>
    </xf>
    <xf numFmtId="170" fontId="1" fillId="0" borderId="2" xfId="6" applyNumberFormat="1" applyFont="1" applyBorder="1" applyAlignment="1" applyProtection="1">
      <alignment vertical="top" wrapText="1"/>
      <protection locked="0"/>
    </xf>
    <xf numFmtId="49" fontId="2" fillId="0" borderId="2" xfId="6" applyNumberFormat="1" applyBorder="1" applyAlignment="1">
      <alignment vertical="top" wrapText="1"/>
    </xf>
    <xf numFmtId="49" fontId="1" fillId="0" borderId="2" xfId="6" applyNumberFormat="1" applyFont="1" applyBorder="1" applyAlignment="1">
      <alignment vertical="top" wrapText="1"/>
    </xf>
    <xf numFmtId="0" fontId="2" fillId="0" borderId="2" xfId="6" applyBorder="1" applyAlignment="1">
      <alignment vertical="top" wrapText="1"/>
    </xf>
    <xf numFmtId="0" fontId="1" fillId="0" borderId="2" xfId="6" applyFont="1" applyBorder="1" applyAlignment="1">
      <alignment vertical="top" wrapText="1"/>
    </xf>
    <xf numFmtId="0" fontId="2" fillId="0" borderId="0" xfId="6"/>
    <xf numFmtId="49" fontId="2" fillId="0" borderId="0" xfId="6" applyNumberFormat="1"/>
    <xf numFmtId="0" fontId="2" fillId="11" borderId="0" xfId="6" applyFill="1"/>
    <xf numFmtId="49" fontId="2" fillId="11" borderId="0" xfId="6" applyNumberFormat="1" applyFill="1"/>
    <xf numFmtId="0" fontId="2" fillId="11" borderId="2" xfId="6" applyFill="1" applyBorder="1" applyAlignment="1" applyProtection="1">
      <alignment horizontal="left" vertical="top" wrapText="1"/>
      <protection locked="0"/>
    </xf>
    <xf numFmtId="0" fontId="2" fillId="11" borderId="2" xfId="6" applyFill="1" applyBorder="1" applyAlignment="1" applyProtection="1">
      <alignment horizontal="center" vertical="top" wrapText="1"/>
      <protection locked="0"/>
    </xf>
    <xf numFmtId="0" fontId="2" fillId="11" borderId="1" xfId="6" applyFill="1" applyBorder="1" applyAlignment="1" applyProtection="1">
      <alignment horizontal="center" vertical="top" wrapText="1"/>
      <protection locked="0"/>
    </xf>
    <xf numFmtId="0" fontId="2" fillId="11" borderId="1" xfId="6" applyFill="1" applyBorder="1" applyAlignment="1" applyProtection="1">
      <alignment horizontal="left" vertical="top" wrapText="1"/>
      <protection locked="0"/>
    </xf>
    <xf numFmtId="49" fontId="2" fillId="11" borderId="1" xfId="6" applyNumberFormat="1" applyFill="1" applyBorder="1" applyAlignment="1" applyProtection="1">
      <alignment horizontal="center" vertical="top" wrapText="1"/>
      <protection locked="0"/>
    </xf>
    <xf numFmtId="0" fontId="2" fillId="11" borderId="1" xfId="6" applyFill="1" applyBorder="1" applyAlignment="1" applyProtection="1">
      <alignment vertical="top" wrapText="1"/>
      <protection locked="0"/>
    </xf>
    <xf numFmtId="0" fontId="2" fillId="11" borderId="2" xfId="6" applyFill="1" applyBorder="1" applyAlignment="1" applyProtection="1">
      <alignment vertical="top" wrapText="1"/>
      <protection locked="0"/>
    </xf>
    <xf numFmtId="49" fontId="2" fillId="11" borderId="2" xfId="6" applyNumberFormat="1" applyFill="1" applyBorder="1" applyAlignment="1" applyProtection="1">
      <alignment horizontal="center" vertical="top" wrapText="1"/>
      <protection locked="0"/>
    </xf>
    <xf numFmtId="0" fontId="52" fillId="11" borderId="2" xfId="6" applyFont="1" applyFill="1" applyBorder="1" applyAlignment="1" applyProtection="1">
      <alignment vertical="center" wrapText="1"/>
      <protection locked="0"/>
    </xf>
    <xf numFmtId="170" fontId="2" fillId="11" borderId="2" xfId="6" applyNumberFormat="1" applyFill="1" applyBorder="1" applyAlignment="1" applyProtection="1">
      <alignment vertical="top" wrapText="1"/>
      <protection locked="0"/>
    </xf>
    <xf numFmtId="0" fontId="1" fillId="11" borderId="2" xfId="6" applyFont="1" applyFill="1" applyBorder="1" applyAlignment="1" applyProtection="1">
      <alignment horizontal="left" vertical="top" wrapText="1"/>
      <protection locked="0"/>
    </xf>
    <xf numFmtId="0" fontId="1" fillId="11" borderId="2" xfId="6" applyFont="1" applyFill="1" applyBorder="1" applyAlignment="1" applyProtection="1">
      <alignment horizontal="center" vertical="top" wrapText="1"/>
      <protection locked="0"/>
    </xf>
    <xf numFmtId="49" fontId="1" fillId="11" borderId="2" xfId="6" applyNumberFormat="1" applyFont="1" applyFill="1" applyBorder="1" applyAlignment="1" applyProtection="1">
      <alignment horizontal="center" vertical="top" wrapText="1"/>
      <protection locked="0"/>
    </xf>
    <xf numFmtId="0" fontId="1" fillId="11" borderId="2" xfId="6" applyFont="1" applyFill="1" applyBorder="1" applyAlignment="1" applyProtection="1">
      <alignment vertical="top" wrapText="1"/>
      <protection locked="0"/>
    </xf>
    <xf numFmtId="170" fontId="1" fillId="11" borderId="2" xfId="6" applyNumberFormat="1" applyFont="1" applyFill="1" applyBorder="1" applyAlignment="1" applyProtection="1">
      <alignment vertical="top" wrapText="1"/>
      <protection locked="0"/>
    </xf>
    <xf numFmtId="49" fontId="2" fillId="11" borderId="2" xfId="6" applyNumberFormat="1" applyFill="1" applyBorder="1" applyAlignment="1">
      <alignment vertical="top" wrapText="1"/>
    </xf>
    <xf numFmtId="49" fontId="1" fillId="11" borderId="2" xfId="6" applyNumberFormat="1" applyFont="1" applyFill="1" applyBorder="1" applyAlignment="1">
      <alignment vertical="top" wrapText="1"/>
    </xf>
    <xf numFmtId="0" fontId="2" fillId="11" borderId="2" xfId="6" applyFill="1" applyBorder="1" applyAlignment="1">
      <alignment vertical="top" wrapText="1"/>
    </xf>
    <xf numFmtId="0" fontId="1" fillId="11" borderId="2" xfId="6" applyFont="1" applyFill="1" applyBorder="1" applyAlignment="1">
      <alignment vertical="top" wrapText="1"/>
    </xf>
    <xf numFmtId="0" fontId="1" fillId="10" borderId="2" xfId="6" applyFont="1" applyFill="1" applyBorder="1" applyAlignment="1">
      <alignment horizontal="center" vertical="top" wrapText="1"/>
    </xf>
    <xf numFmtId="0" fontId="2" fillId="10" borderId="2" xfId="6" applyFill="1" applyBorder="1" applyAlignment="1">
      <alignment horizontal="center" vertical="top" wrapText="1"/>
    </xf>
    <xf numFmtId="0" fontId="2" fillId="11" borderId="0" xfId="6" applyFill="1" applyAlignment="1">
      <alignment vertical="center"/>
    </xf>
    <xf numFmtId="0" fontId="52" fillId="11" borderId="0" xfId="6" applyFont="1" applyFill="1"/>
    <xf numFmtId="0" fontId="2" fillId="11" borderId="0" xfId="6" applyFill="1" applyAlignment="1">
      <alignment horizontal="center"/>
    </xf>
    <xf numFmtId="0" fontId="2" fillId="11" borderId="53" xfId="6" applyFill="1" applyBorder="1" applyAlignment="1">
      <alignment horizontal="center" vertical="center" wrapText="1"/>
    </xf>
    <xf numFmtId="0" fontId="2" fillId="11" borderId="59" xfId="6" applyFill="1" applyBorder="1" applyAlignment="1">
      <alignment horizontal="center" vertical="center" wrapText="1"/>
    </xf>
    <xf numFmtId="0" fontId="2" fillId="11" borderId="54" xfId="6" applyFill="1" applyBorder="1" applyAlignment="1">
      <alignment horizontal="center" vertical="center" wrapText="1"/>
    </xf>
    <xf numFmtId="0" fontId="2" fillId="11" borderId="62" xfId="6" applyFill="1" applyBorder="1" applyAlignment="1">
      <alignment horizontal="center" vertical="center" wrapText="1"/>
    </xf>
    <xf numFmtId="0" fontId="2" fillId="11" borderId="59" xfId="6" applyFill="1" applyBorder="1" applyAlignment="1">
      <alignment horizontal="center" vertical="center" textRotation="90" wrapText="1"/>
    </xf>
    <xf numFmtId="0" fontId="2" fillId="11" borderId="52" xfId="6" applyFill="1" applyBorder="1" applyAlignment="1">
      <alignment horizontal="center" vertical="center" wrapText="1"/>
    </xf>
    <xf numFmtId="0" fontId="1" fillId="11" borderId="59" xfId="6" applyFont="1" applyFill="1" applyBorder="1" applyAlignment="1">
      <alignment horizontal="center" vertical="top" textRotation="90" wrapText="1"/>
    </xf>
    <xf numFmtId="0" fontId="2" fillId="11" borderId="54" xfId="6" applyFill="1" applyBorder="1" applyAlignment="1">
      <alignment horizontal="center" vertical="center" textRotation="90" wrapText="1"/>
    </xf>
    <xf numFmtId="0" fontId="1" fillId="11" borderId="59" xfId="6" applyFont="1" applyFill="1" applyBorder="1" applyAlignment="1">
      <alignment horizontal="center" vertical="center" textRotation="90" wrapText="1"/>
    </xf>
    <xf numFmtId="0" fontId="2" fillId="11" borderId="0" xfId="6" applyFill="1" applyAlignment="1">
      <alignment horizontal="center" vertical="center" wrapText="1"/>
    </xf>
    <xf numFmtId="0" fontId="2" fillId="0" borderId="0" xfId="6" applyAlignment="1">
      <alignment horizontal="center"/>
    </xf>
    <xf numFmtId="0" fontId="2" fillId="11" borderId="8" xfId="6" applyFill="1" applyBorder="1" applyAlignment="1">
      <alignment horizontal="center"/>
    </xf>
    <xf numFmtId="0" fontId="2" fillId="11" borderId="10" xfId="6" applyFill="1" applyBorder="1" applyAlignment="1">
      <alignment horizontal="center" vertical="center" wrapText="1"/>
    </xf>
    <xf numFmtId="0" fontId="2" fillId="11" borderId="60" xfId="6" applyFill="1" applyBorder="1" applyAlignment="1">
      <alignment horizontal="center" vertical="center" wrapText="1"/>
    </xf>
    <xf numFmtId="0" fontId="2" fillId="11" borderId="61" xfId="6" applyFill="1" applyBorder="1" applyAlignment="1">
      <alignment horizontal="center" vertical="center" wrapText="1"/>
    </xf>
    <xf numFmtId="0" fontId="2" fillId="11" borderId="53" xfId="6" applyFill="1" applyBorder="1" applyAlignment="1">
      <alignment vertical="center" wrapText="1"/>
    </xf>
    <xf numFmtId="0" fontId="2" fillId="11" borderId="59" xfId="6" applyFill="1" applyBorder="1" applyAlignment="1">
      <alignment horizontal="center" vertical="top" textRotation="90" wrapText="1"/>
    </xf>
    <xf numFmtId="0" fontId="2" fillId="11" borderId="54" xfId="6" applyFill="1" applyBorder="1" applyAlignment="1">
      <alignment horizontal="center" vertical="top" textRotation="90" wrapText="1"/>
    </xf>
    <xf numFmtId="0" fontId="2" fillId="11" borderId="0" xfId="6" applyFill="1" applyAlignment="1">
      <alignment horizontal="center" vertical="top" wrapText="1"/>
    </xf>
    <xf numFmtId="2" fontId="20" fillId="4" borderId="38" xfId="0" applyNumberFormat="1" applyFont="1" applyFill="1" applyBorder="1" applyAlignment="1" applyProtection="1">
      <alignment horizontal="center"/>
      <protection locked="0"/>
    </xf>
    <xf numFmtId="2" fontId="20" fillId="4" borderId="2" xfId="0" applyNumberFormat="1" applyFont="1" applyFill="1" applyBorder="1" applyAlignment="1" applyProtection="1">
      <alignment horizontal="center"/>
      <protection locked="0"/>
    </xf>
    <xf numFmtId="0" fontId="6" fillId="0" borderId="21" xfId="0" applyFont="1" applyBorder="1"/>
    <xf numFmtId="0" fontId="20" fillId="0" borderId="0" xfId="0" applyFont="1"/>
    <xf numFmtId="0" fontId="6" fillId="0" borderId="20" xfId="0" applyFont="1" applyBorder="1" applyAlignment="1">
      <alignment vertical="center"/>
    </xf>
    <xf numFmtId="0" fontId="0" fillId="0" borderId="16" xfId="0" applyBorder="1" applyAlignment="1">
      <alignment vertical="center"/>
    </xf>
    <xf numFmtId="0" fontId="59" fillId="0" borderId="0" xfId="4" applyFont="1"/>
    <xf numFmtId="0" fontId="10" fillId="2" borderId="44" xfId="2" quotePrefix="1" applyFont="1" applyFill="1" applyBorder="1" applyAlignment="1">
      <alignment horizontal="left" vertical="center" wrapText="1" indent="1"/>
    </xf>
    <xf numFmtId="0" fontId="51" fillId="0" borderId="0" xfId="0" applyFont="1" applyAlignment="1">
      <alignment horizontal="center" vertical="center"/>
    </xf>
    <xf numFmtId="0" fontId="51" fillId="8" borderId="0" xfId="0" applyFont="1" applyFill="1" applyAlignment="1">
      <alignment horizontal="center" vertical="center"/>
    </xf>
    <xf numFmtId="0" fontId="0" fillId="0" borderId="3" xfId="0" applyBorder="1" applyAlignment="1">
      <alignment horizontal="left" vertical="center" wrapText="1" indent="1"/>
    </xf>
    <xf numFmtId="0" fontId="5" fillId="3" borderId="2" xfId="0" applyFont="1" applyFill="1" applyBorder="1" applyAlignment="1">
      <alignment horizontal="center"/>
    </xf>
    <xf numFmtId="0" fontId="10" fillId="0" borderId="3" xfId="0" applyFont="1" applyBorder="1" applyAlignment="1">
      <alignment horizontal="left" vertical="center" wrapText="1" indent="1"/>
    </xf>
    <xf numFmtId="0" fontId="10" fillId="0" borderId="2" xfId="0" applyFont="1" applyBorder="1" applyAlignment="1">
      <alignment horizontal="left" vertical="center" wrapText="1" indent="1"/>
    </xf>
    <xf numFmtId="0" fontId="0" fillId="0" borderId="2" xfId="0" applyBorder="1" applyAlignment="1">
      <alignment horizontal="left" vertical="center" wrapText="1" indent="1"/>
    </xf>
    <xf numFmtId="0" fontId="5" fillId="0" borderId="3" xfId="0" applyFont="1" applyBorder="1" applyAlignment="1">
      <alignment horizontal="left" vertical="center" wrapText="1" indent="1"/>
    </xf>
    <xf numFmtId="0" fontId="5" fillId="0" borderId="1" xfId="0" applyFont="1" applyBorder="1" applyAlignment="1">
      <alignment horizontal="left" vertical="center" wrapText="1" indent="1"/>
    </xf>
    <xf numFmtId="0" fontId="51" fillId="8" borderId="31" xfId="0" applyFont="1" applyFill="1" applyBorder="1" applyAlignment="1">
      <alignment horizontal="center" vertical="center"/>
    </xf>
    <xf numFmtId="0" fontId="51" fillId="8" borderId="29" xfId="0" applyFont="1" applyFill="1" applyBorder="1" applyAlignment="1">
      <alignment horizontal="center" vertical="center"/>
    </xf>
    <xf numFmtId="0" fontId="51" fillId="8" borderId="56" xfId="0" applyFont="1" applyFill="1" applyBorder="1" applyAlignment="1">
      <alignment horizontal="center" vertical="center"/>
    </xf>
    <xf numFmtId="0" fontId="57" fillId="8" borderId="57" xfId="0" applyFont="1" applyFill="1" applyBorder="1" applyAlignment="1">
      <alignment horizontal="center" vertical="center"/>
    </xf>
    <xf numFmtId="0" fontId="57" fillId="8" borderId="58" xfId="0" applyFont="1" applyFill="1" applyBorder="1" applyAlignment="1">
      <alignment horizontal="center" vertical="center"/>
    </xf>
    <xf numFmtId="0" fontId="57" fillId="8" borderId="41" xfId="0" applyFont="1" applyFill="1" applyBorder="1" applyAlignment="1">
      <alignment horizontal="center" vertical="center"/>
    </xf>
    <xf numFmtId="0" fontId="46" fillId="11" borderId="0" xfId="6" applyFont="1" applyFill="1" applyAlignment="1">
      <alignment horizontal="left"/>
    </xf>
    <xf numFmtId="0" fontId="2" fillId="11" borderId="5" xfId="6" applyFill="1" applyBorder="1" applyAlignment="1" applyProtection="1">
      <alignment horizontal="center"/>
      <protection locked="0"/>
    </xf>
    <xf numFmtId="0" fontId="2" fillId="11" borderId="0" xfId="6" applyFill="1" applyAlignment="1">
      <alignment horizontal="center"/>
    </xf>
    <xf numFmtId="0" fontId="52" fillId="11" borderId="50" xfId="6" applyFont="1" applyFill="1" applyBorder="1" applyAlignment="1">
      <alignment horizontal="center"/>
    </xf>
    <xf numFmtId="0" fontId="52" fillId="11" borderId="52" xfId="6" applyFont="1" applyFill="1" applyBorder="1" applyAlignment="1">
      <alignment horizontal="center"/>
    </xf>
    <xf numFmtId="0" fontId="52" fillId="11" borderId="55" xfId="6" applyFont="1" applyFill="1" applyBorder="1" applyAlignment="1">
      <alignment horizontal="center"/>
    </xf>
    <xf numFmtId="0" fontId="1" fillId="11" borderId="5" xfId="6" applyFont="1" applyFill="1" applyBorder="1" applyAlignment="1" applyProtection="1">
      <alignment horizontal="center"/>
      <protection locked="0"/>
    </xf>
    <xf numFmtId="170" fontId="1" fillId="11" borderId="0" xfId="6" applyNumberFormat="1" applyFont="1" applyFill="1" applyAlignment="1" applyProtection="1">
      <alignment horizontal="center"/>
      <protection locked="0"/>
    </xf>
    <xf numFmtId="0" fontId="1" fillId="11" borderId="23" xfId="6" applyFont="1" applyFill="1" applyBorder="1" applyAlignment="1" applyProtection="1">
      <alignment horizontal="center"/>
      <protection locked="0"/>
    </xf>
    <xf numFmtId="170" fontId="1" fillId="11" borderId="23" xfId="6" applyNumberFormat="1" applyFont="1" applyFill="1" applyBorder="1" applyAlignment="1" applyProtection="1">
      <alignment horizontal="center"/>
      <protection locked="0"/>
    </xf>
    <xf numFmtId="0" fontId="1" fillId="11" borderId="0" xfId="6" applyFont="1" applyFill="1" applyAlignment="1">
      <alignment horizontal="center"/>
    </xf>
    <xf numFmtId="0" fontId="46" fillId="11" borderId="50" xfId="6" applyFont="1" applyFill="1" applyBorder="1" applyAlignment="1">
      <alignment horizontal="center"/>
    </xf>
    <xf numFmtId="0" fontId="46" fillId="11" borderId="52" xfId="6" applyFont="1" applyFill="1" applyBorder="1" applyAlignment="1">
      <alignment horizontal="center"/>
    </xf>
    <xf numFmtId="0" fontId="2" fillId="11" borderId="52" xfId="6" applyFill="1" applyBorder="1" applyAlignment="1">
      <alignment horizontal="center"/>
    </xf>
    <xf numFmtId="0" fontId="2" fillId="11" borderId="55" xfId="6" applyFill="1" applyBorder="1" applyAlignment="1">
      <alignment horizontal="center"/>
    </xf>
    <xf numFmtId="0" fontId="46" fillId="11" borderId="55" xfId="6" applyFont="1" applyFill="1" applyBorder="1" applyAlignment="1">
      <alignment horizontal="center"/>
    </xf>
    <xf numFmtId="0" fontId="46" fillId="11" borderId="15" xfId="6" applyFont="1" applyFill="1" applyBorder="1" applyAlignment="1">
      <alignment horizontal="center"/>
    </xf>
    <xf numFmtId="0" fontId="46" fillId="11" borderId="14" xfId="6" applyFont="1" applyFill="1" applyBorder="1" applyAlignment="1">
      <alignment horizontal="center"/>
    </xf>
    <xf numFmtId="0" fontId="46" fillId="11" borderId="13" xfId="6" applyFont="1" applyFill="1" applyBorder="1" applyAlignment="1">
      <alignment horizontal="center"/>
    </xf>
    <xf numFmtId="0" fontId="2" fillId="11" borderId="50" xfId="6" applyFill="1" applyBorder="1" applyAlignment="1">
      <alignment horizontal="center" vertical="center" wrapText="1"/>
    </xf>
    <xf numFmtId="0" fontId="2" fillId="11" borderId="51" xfId="6" applyFill="1" applyBorder="1" applyAlignment="1">
      <alignment horizontal="center" vertical="center" wrapText="1"/>
    </xf>
    <xf numFmtId="0" fontId="6" fillId="0" borderId="20" xfId="0" applyFont="1" applyBorder="1" applyAlignment="1">
      <alignment horizontal="center" vertical="center"/>
    </xf>
    <xf numFmtId="0" fontId="6" fillId="0" borderId="19" xfId="0" applyFont="1" applyBorder="1" applyAlignment="1">
      <alignment horizontal="center" vertical="center"/>
    </xf>
    <xf numFmtId="0" fontId="6" fillId="0" borderId="18" xfId="0" applyFont="1" applyBorder="1" applyAlignment="1">
      <alignment horizontal="center" vertical="center"/>
    </xf>
    <xf numFmtId="0" fontId="6" fillId="0" borderId="16" xfId="0" applyFont="1" applyBorder="1" applyAlignment="1">
      <alignment horizontal="center" vertical="center"/>
    </xf>
    <xf numFmtId="0" fontId="6" fillId="0" borderId="5" xfId="0" applyFont="1" applyBorder="1" applyAlignment="1">
      <alignment horizontal="center" vertical="center"/>
    </xf>
    <xf numFmtId="0" fontId="6" fillId="0" borderId="17" xfId="0" applyFont="1" applyBorder="1" applyAlignment="1">
      <alignment horizontal="center" vertical="center"/>
    </xf>
    <xf numFmtId="0" fontId="12" fillId="0" borderId="0" xfId="0" applyFont="1" applyAlignment="1">
      <alignment horizontal="center"/>
    </xf>
    <xf numFmtId="0" fontId="0" fillId="0" borderId="0" xfId="0"/>
    <xf numFmtId="0" fontId="6" fillId="0" borderId="20" xfId="0" applyFont="1" applyBorder="1" applyAlignment="1">
      <alignment horizontal="center" vertical="center" wrapText="1"/>
    </xf>
    <xf numFmtId="0" fontId="6" fillId="0" borderId="16" xfId="0" applyFont="1" applyBorder="1" applyAlignment="1">
      <alignment horizontal="center" vertical="center" wrapText="1"/>
    </xf>
    <xf numFmtId="0" fontId="6" fillId="4" borderId="2" xfId="0" applyFont="1" applyFill="1" applyBorder="1" applyAlignment="1" applyProtection="1">
      <alignment horizontal="center" wrapText="1"/>
      <protection locked="0"/>
    </xf>
    <xf numFmtId="0" fontId="6" fillId="0" borderId="20" xfId="0" applyFont="1" applyBorder="1" applyAlignment="1">
      <alignment horizontal="center" wrapText="1"/>
    </xf>
    <xf numFmtId="0" fontId="6" fillId="0" borderId="16" xfId="0" applyFont="1" applyBorder="1" applyAlignment="1">
      <alignment horizontal="center" wrapText="1"/>
    </xf>
    <xf numFmtId="0" fontId="0" fillId="4" borderId="2" xfId="0" applyFill="1" applyBorder="1" applyAlignment="1">
      <alignment horizontal="center"/>
    </xf>
    <xf numFmtId="0" fontId="6" fillId="4" borderId="2" xfId="0" applyFont="1" applyFill="1" applyBorder="1" applyAlignment="1" applyProtection="1">
      <alignment horizontal="center"/>
      <protection locked="0"/>
    </xf>
    <xf numFmtId="0" fontId="6" fillId="4" borderId="20" xfId="0" applyFont="1" applyFill="1" applyBorder="1" applyAlignment="1" applyProtection="1">
      <alignment horizontal="center"/>
      <protection locked="0"/>
    </xf>
    <xf numFmtId="0" fontId="6" fillId="4" borderId="19" xfId="0" applyFont="1" applyFill="1" applyBorder="1" applyAlignment="1" applyProtection="1">
      <alignment horizontal="center"/>
      <protection locked="0"/>
    </xf>
    <xf numFmtId="0" fontId="6" fillId="4" borderId="18" xfId="0" applyFont="1" applyFill="1" applyBorder="1" applyAlignment="1" applyProtection="1">
      <alignment horizontal="center"/>
      <protection locked="0"/>
    </xf>
    <xf numFmtId="0" fontId="6" fillId="4" borderId="16" xfId="0" applyFont="1" applyFill="1" applyBorder="1" applyAlignment="1" applyProtection="1">
      <alignment horizontal="center"/>
      <protection locked="0"/>
    </xf>
    <xf numFmtId="0" fontId="6" fillId="4" borderId="5" xfId="0" applyFont="1" applyFill="1" applyBorder="1" applyAlignment="1" applyProtection="1">
      <alignment horizontal="center"/>
      <protection locked="0"/>
    </xf>
    <xf numFmtId="0" fontId="6" fillId="4" borderId="17" xfId="0" applyFont="1" applyFill="1" applyBorder="1" applyAlignment="1" applyProtection="1">
      <alignment horizontal="center"/>
      <protection locked="0"/>
    </xf>
    <xf numFmtId="0" fontId="20" fillId="4" borderId="16" xfId="0" applyFont="1" applyFill="1" applyBorder="1" applyAlignment="1" applyProtection="1">
      <alignment horizontal="center"/>
      <protection locked="0"/>
    </xf>
    <xf numFmtId="0" fontId="20" fillId="4" borderId="5" xfId="0" applyFont="1" applyFill="1" applyBorder="1" applyAlignment="1" applyProtection="1">
      <alignment horizontal="center"/>
      <protection locked="0"/>
    </xf>
    <xf numFmtId="0" fontId="20" fillId="4" borderId="17" xfId="0" applyFont="1" applyFill="1" applyBorder="1" applyAlignment="1" applyProtection="1">
      <alignment horizontal="center"/>
      <protection locked="0"/>
    </xf>
    <xf numFmtId="0" fontId="14" fillId="0" borderId="16" xfId="0" applyFont="1" applyBorder="1" applyAlignment="1">
      <alignment horizontal="center"/>
    </xf>
    <xf numFmtId="0" fontId="14" fillId="0" borderId="17" xfId="0" applyFont="1" applyBorder="1" applyAlignment="1">
      <alignment horizontal="center"/>
    </xf>
    <xf numFmtId="0" fontId="32" fillId="0" borderId="5" xfId="4" applyFont="1" applyBorder="1" applyAlignment="1">
      <alignment horizontal="center" vertical="center"/>
    </xf>
    <xf numFmtId="0" fontId="33" fillId="0" borderId="2" xfId="4" applyFont="1" applyBorder="1" applyAlignment="1">
      <alignment horizontal="center" vertical="center" wrapText="1"/>
    </xf>
    <xf numFmtId="0" fontId="32" fillId="0" borderId="24" xfId="4" applyFont="1" applyBorder="1" applyAlignment="1">
      <alignment horizontal="center" vertical="center"/>
    </xf>
    <xf numFmtId="0" fontId="32" fillId="0" borderId="23" xfId="4" applyFont="1" applyBorder="1" applyAlignment="1">
      <alignment horizontal="center" vertical="center"/>
    </xf>
    <xf numFmtId="0" fontId="32" fillId="0" borderId="22" xfId="4" applyFont="1" applyBorder="1" applyAlignment="1">
      <alignment horizontal="center" vertical="center"/>
    </xf>
    <xf numFmtId="0" fontId="34" fillId="0" borderId="2" xfId="4" applyFont="1" applyBorder="1" applyAlignment="1">
      <alignment horizontal="center" vertical="center"/>
    </xf>
    <xf numFmtId="0" fontId="4" fillId="0" borderId="2" xfId="4" applyBorder="1" applyAlignment="1">
      <alignment horizontal="center" vertical="center"/>
    </xf>
    <xf numFmtId="0" fontId="4" fillId="0" borderId="2" xfId="4" applyBorder="1" applyAlignment="1">
      <alignment horizontal="center"/>
    </xf>
    <xf numFmtId="0" fontId="4" fillId="0" borderId="20" xfId="4" applyBorder="1" applyAlignment="1">
      <alignment horizontal="center"/>
    </xf>
    <xf numFmtId="0" fontId="4" fillId="0" borderId="18" xfId="4" applyBorder="1" applyAlignment="1">
      <alignment horizontal="center"/>
    </xf>
    <xf numFmtId="0" fontId="4" fillId="0" borderId="6" xfId="4" applyBorder="1" applyAlignment="1">
      <alignment horizontal="center"/>
    </xf>
    <xf numFmtId="0" fontId="4" fillId="0" borderId="21" xfId="4" applyBorder="1" applyAlignment="1">
      <alignment horizontal="center"/>
    </xf>
    <xf numFmtId="0" fontId="4" fillId="0" borderId="16" xfId="4" applyBorder="1" applyAlignment="1">
      <alignment horizontal="center"/>
    </xf>
    <xf numFmtId="0" fontId="4" fillId="0" borderId="17" xfId="4" applyBorder="1" applyAlignment="1">
      <alignment horizontal="center"/>
    </xf>
    <xf numFmtId="0" fontId="4" fillId="0" borderId="24" xfId="4" applyBorder="1" applyAlignment="1">
      <alignment horizontal="left" vertical="center"/>
    </xf>
    <xf numFmtId="0" fontId="4" fillId="0" borderId="22" xfId="4" applyBorder="1" applyAlignment="1">
      <alignment horizontal="left" vertical="center"/>
    </xf>
    <xf numFmtId="164" fontId="4" fillId="0" borderId="24" xfId="4" applyNumberFormat="1" applyBorder="1" applyAlignment="1">
      <alignment horizontal="center" vertical="center"/>
    </xf>
    <xf numFmtId="164" fontId="4" fillId="0" borderId="22" xfId="4" applyNumberFormat="1" applyBorder="1" applyAlignment="1">
      <alignment horizontal="center" vertical="center"/>
    </xf>
    <xf numFmtId="0" fontId="4" fillId="0" borderId="2" xfId="4" applyBorder="1" applyAlignment="1">
      <alignment horizontal="center" vertical="center" wrapText="1"/>
    </xf>
    <xf numFmtId="164" fontId="4" fillId="0" borderId="2" xfId="4" applyNumberFormat="1" applyBorder="1" applyAlignment="1">
      <alignment horizontal="left" vertical="center"/>
    </xf>
    <xf numFmtId="0" fontId="35" fillId="0" borderId="2" xfId="4" applyFont="1" applyBorder="1" applyAlignment="1">
      <alignment horizontal="left"/>
    </xf>
    <xf numFmtId="0" fontId="35" fillId="5" borderId="2" xfId="4" applyFont="1" applyFill="1" applyBorder="1" applyAlignment="1">
      <alignment horizontal="left"/>
    </xf>
    <xf numFmtId="0" fontId="34" fillId="0" borderId="0" xfId="4" applyFont="1" applyAlignment="1">
      <alignment horizontal="center" vertical="center"/>
    </xf>
    <xf numFmtId="0" fontId="32" fillId="0" borderId="0" xfId="4" applyFont="1" applyAlignment="1">
      <alignment horizontal="center" vertical="center"/>
    </xf>
    <xf numFmtId="0" fontId="35" fillId="4" borderId="2" xfId="4" applyFont="1" applyFill="1" applyBorder="1" applyAlignment="1" applyProtection="1">
      <alignment horizontal="left" vertical="center"/>
      <protection locked="0"/>
    </xf>
    <xf numFmtId="0" fontId="34" fillId="0" borderId="2" xfId="4" applyFont="1" applyBorder="1" applyAlignment="1">
      <alignment horizontal="left" vertical="center"/>
    </xf>
    <xf numFmtId="2" fontId="22" fillId="0" borderId="2" xfId="0" applyNumberFormat="1" applyFont="1" applyBorder="1" applyAlignment="1" applyProtection="1">
      <alignment horizontal="center"/>
      <protection locked="0"/>
    </xf>
    <xf numFmtId="0" fontId="6" fillId="0" borderId="0" xfId="0" applyFont="1" applyAlignment="1">
      <alignment horizontal="center"/>
    </xf>
    <xf numFmtId="0" fontId="6" fillId="0" borderId="11" xfId="0" applyFont="1" applyBorder="1" applyAlignment="1">
      <alignment horizontal="center"/>
    </xf>
    <xf numFmtId="0" fontId="6" fillId="0" borderId="4" xfId="0" applyFont="1" applyBorder="1" applyAlignment="1">
      <alignment horizontal="center"/>
    </xf>
    <xf numFmtId="0" fontId="6" fillId="0" borderId="1" xfId="0" applyFont="1" applyBorder="1" applyAlignment="1">
      <alignment horizontal="center"/>
    </xf>
    <xf numFmtId="0" fontId="6" fillId="0" borderId="4" xfId="0" applyFont="1" applyBorder="1" applyAlignment="1">
      <alignment horizontal="center" wrapText="1"/>
    </xf>
    <xf numFmtId="0" fontId="6" fillId="0" borderId="1" xfId="0" applyFont="1" applyBorder="1" applyAlignment="1">
      <alignment horizontal="center" wrapText="1"/>
    </xf>
    <xf numFmtId="0" fontId="0" fillId="0" borderId="0" xfId="0" applyAlignment="1">
      <alignment horizontal="center"/>
    </xf>
    <xf numFmtId="0" fontId="6" fillId="0" borderId="2" xfId="0" applyFont="1" applyBorder="1" applyAlignment="1">
      <alignment horizontal="center" wrapText="1"/>
    </xf>
    <xf numFmtId="0" fontId="6" fillId="0" borderId="6" xfId="0" applyFont="1" applyBorder="1" applyAlignment="1">
      <alignment horizontal="center"/>
    </xf>
    <xf numFmtId="0" fontId="6" fillId="0" borderId="21" xfId="0" applyFont="1" applyBorder="1" applyAlignment="1">
      <alignment horizontal="center"/>
    </xf>
    <xf numFmtId="0" fontId="6" fillId="0" borderId="16" xfId="0" applyFont="1" applyBorder="1" applyAlignment="1">
      <alignment horizontal="center"/>
    </xf>
    <xf numFmtId="0" fontId="6" fillId="0" borderId="5" xfId="0" applyFont="1" applyBorder="1" applyAlignment="1">
      <alignment horizontal="center"/>
    </xf>
    <xf numFmtId="0" fontId="6" fillId="0" borderId="17" xfId="0" applyFont="1" applyBorder="1" applyAlignment="1">
      <alignment horizontal="center"/>
    </xf>
    <xf numFmtId="0" fontId="6" fillId="0" borderId="9" xfId="0" applyFont="1" applyBorder="1" applyAlignment="1">
      <alignment horizontal="center"/>
    </xf>
    <xf numFmtId="0" fontId="6" fillId="0" borderId="8" xfId="0" applyFont="1" applyBorder="1" applyAlignment="1">
      <alignment horizontal="center"/>
    </xf>
    <xf numFmtId="0" fontId="6" fillId="0" borderId="7" xfId="0" applyFont="1" applyBorder="1" applyAlignment="1">
      <alignment horizontal="center"/>
    </xf>
    <xf numFmtId="0" fontId="0" fillId="0" borderId="14" xfId="0" applyBorder="1" applyAlignment="1">
      <alignment horizontal="center"/>
    </xf>
    <xf numFmtId="0" fontId="0" fillId="0" borderId="13" xfId="0" applyBorder="1" applyAlignment="1">
      <alignment horizontal="center"/>
    </xf>
    <xf numFmtId="0" fontId="0" fillId="0" borderId="8" xfId="0" applyBorder="1" applyAlignment="1">
      <alignment horizontal="center"/>
    </xf>
    <xf numFmtId="0" fontId="0" fillId="0" borderId="7" xfId="0" applyBorder="1" applyAlignment="1">
      <alignment horizontal="center"/>
    </xf>
    <xf numFmtId="0" fontId="0" fillId="0" borderId="11" xfId="0" applyBorder="1" applyAlignment="1">
      <alignment horizontal="center"/>
    </xf>
    <xf numFmtId="0" fontId="6" fillId="0" borderId="12" xfId="0" applyFont="1" applyBorder="1" applyAlignment="1">
      <alignment horizontal="center"/>
    </xf>
    <xf numFmtId="0" fontId="0" fillId="0" borderId="9" xfId="0" applyBorder="1" applyAlignment="1" applyProtection="1">
      <alignment horizontal="center"/>
      <protection locked="0"/>
    </xf>
    <xf numFmtId="0" fontId="0" fillId="0" borderId="8" xfId="0" applyBorder="1" applyAlignment="1" applyProtection="1">
      <alignment horizontal="center"/>
      <protection locked="0"/>
    </xf>
    <xf numFmtId="0" fontId="0" fillId="0" borderId="7" xfId="0" applyBorder="1" applyAlignment="1" applyProtection="1">
      <alignment horizontal="center"/>
      <protection locked="0"/>
    </xf>
    <xf numFmtId="0" fontId="6" fillId="0" borderId="49" xfId="0" applyFont="1" applyBorder="1" applyAlignment="1">
      <alignment horizontal="center"/>
    </xf>
    <xf numFmtId="0" fontId="6" fillId="0" borderId="21" xfId="0" applyFont="1" applyBorder="1" applyAlignment="1">
      <alignment horizontal="center" wrapText="1"/>
    </xf>
    <xf numFmtId="0" fontId="6" fillId="0" borderId="17" xfId="0" applyFont="1" applyBorder="1" applyAlignment="1">
      <alignment horizontal="center" wrapText="1"/>
    </xf>
    <xf numFmtId="2" fontId="22" fillId="0" borderId="0" xfId="0" applyNumberFormat="1" applyFont="1" applyAlignment="1" applyProtection="1">
      <alignment horizontal="center"/>
      <protection locked="0"/>
    </xf>
    <xf numFmtId="0" fontId="6" fillId="0" borderId="50" xfId="0" applyFont="1" applyBorder="1" applyAlignment="1" applyProtection="1">
      <alignment horizontal="center"/>
      <protection locked="0"/>
    </xf>
    <xf numFmtId="0" fontId="6" fillId="0" borderId="52" xfId="0" applyFont="1" applyBorder="1" applyAlignment="1" applyProtection="1">
      <alignment horizontal="center"/>
      <protection locked="0"/>
    </xf>
    <xf numFmtId="0" fontId="6" fillId="0" borderId="55" xfId="0" applyFont="1" applyBorder="1" applyAlignment="1" applyProtection="1">
      <alignment horizontal="center"/>
      <protection locked="0"/>
    </xf>
    <xf numFmtId="0" fontId="12" fillId="0" borderId="5" xfId="0" applyFont="1" applyBorder="1" applyAlignment="1">
      <alignment horizontal="center" vertical="center"/>
    </xf>
    <xf numFmtId="0" fontId="0" fillId="0" borderId="5" xfId="0" applyBorder="1" applyAlignment="1">
      <alignment horizontal="center" vertical="center"/>
    </xf>
    <xf numFmtId="0" fontId="12" fillId="0" borderId="5" xfId="0" applyFont="1" applyBorder="1"/>
    <xf numFmtId="0" fontId="0" fillId="0" borderId="5" xfId="0" applyBorder="1"/>
    <xf numFmtId="0" fontId="18" fillId="0" borderId="16" xfId="0" applyFont="1" applyBorder="1" applyAlignment="1">
      <alignment horizontal="center"/>
    </xf>
    <xf numFmtId="0" fontId="0" fillId="0" borderId="5" xfId="0" applyBorder="1" applyAlignment="1">
      <alignment horizontal="center"/>
    </xf>
    <xf numFmtId="0" fontId="0" fillId="0" borderId="17" xfId="0" applyBorder="1" applyAlignment="1">
      <alignment horizontal="center"/>
    </xf>
    <xf numFmtId="0" fontId="0" fillId="0" borderId="24" xfId="0" applyBorder="1" applyAlignment="1">
      <alignment horizontal="center"/>
    </xf>
    <xf numFmtId="0" fontId="0" fillId="0" borderId="22" xfId="0" applyBorder="1" applyAlignment="1">
      <alignment horizontal="center"/>
    </xf>
    <xf numFmtId="0" fontId="7" fillId="0" borderId="5" xfId="0" applyFont="1" applyBorder="1" applyAlignment="1">
      <alignment horizontal="left"/>
    </xf>
    <xf numFmtId="0" fontId="6" fillId="0" borderId="5" xfId="3" applyFont="1" applyBorder="1" applyAlignment="1">
      <alignment horizontal="center"/>
    </xf>
    <xf numFmtId="15" fontId="10" fillId="0" borderId="23" xfId="3" applyNumberFormat="1" applyBorder="1" applyAlignment="1" applyProtection="1">
      <alignment horizontal="center"/>
      <protection locked="0"/>
    </xf>
    <xf numFmtId="0" fontId="8" fillId="0" borderId="0" xfId="1" applyAlignment="1" applyProtection="1">
      <alignment horizontal="left"/>
    </xf>
    <xf numFmtId="0" fontId="6" fillId="0" borderId="0" xfId="3" applyFont="1" applyAlignment="1">
      <alignment horizontal="left" wrapText="1"/>
    </xf>
    <xf numFmtId="0" fontId="6" fillId="0" borderId="0" xfId="3" applyFont="1" applyAlignment="1">
      <alignment horizontal="right" wrapText="1"/>
    </xf>
    <xf numFmtId="0" fontId="41" fillId="0" borderId="5" xfId="3" applyFont="1" applyBorder="1" applyAlignment="1" applyProtection="1">
      <alignment horizontal="left" vertical="center" wrapText="1"/>
      <protection locked="0"/>
    </xf>
    <xf numFmtId="0" fontId="10" fillId="0" borderId="5" xfId="3" applyBorder="1" applyAlignment="1">
      <alignment horizontal="center"/>
    </xf>
    <xf numFmtId="14" fontId="10" fillId="0" borderId="16" xfId="5" applyNumberFormat="1" applyFont="1" applyBorder="1" applyAlignment="1">
      <alignment horizontal="center" vertical="center"/>
    </xf>
    <xf numFmtId="0" fontId="10" fillId="0" borderId="5" xfId="5" applyFont="1" applyBorder="1" applyAlignment="1">
      <alignment horizontal="center" vertical="center"/>
    </xf>
    <xf numFmtId="0" fontId="10" fillId="0" borderId="17" xfId="5" applyFont="1" applyBorder="1" applyAlignment="1">
      <alignment horizontal="center" vertical="center"/>
    </xf>
    <xf numFmtId="0" fontId="10" fillId="0" borderId="24" xfId="5" applyFont="1" applyBorder="1" applyAlignment="1">
      <alignment horizontal="left" vertical="center"/>
    </xf>
    <xf numFmtId="0" fontId="10" fillId="0" borderId="23" xfId="5" applyFont="1" applyBorder="1" applyAlignment="1">
      <alignment horizontal="left" vertical="center"/>
    </xf>
    <xf numFmtId="0" fontId="10" fillId="0" borderId="22" xfId="5" applyFont="1" applyBorder="1" applyAlignment="1">
      <alignment horizontal="left" vertical="center"/>
    </xf>
    <xf numFmtId="0" fontId="40" fillId="0" borderId="20" xfId="5" applyFont="1" applyBorder="1" applyAlignment="1" applyProtection="1">
      <alignment horizontal="center" vertical="center" wrapText="1"/>
      <protection locked="0"/>
    </xf>
    <xf numFmtId="0" fontId="40" fillId="0" borderId="19" xfId="5" applyFont="1" applyBorder="1" applyAlignment="1" applyProtection="1">
      <alignment horizontal="center" vertical="center" wrapText="1"/>
      <protection locked="0"/>
    </xf>
    <xf numFmtId="0" fontId="40" fillId="0" borderId="16" xfId="5" applyFont="1" applyBorder="1" applyAlignment="1" applyProtection="1">
      <alignment horizontal="center" vertical="center" wrapText="1"/>
      <protection locked="0"/>
    </xf>
    <xf numFmtId="0" fontId="40" fillId="0" borderId="5" xfId="5" applyFont="1" applyBorder="1" applyAlignment="1" applyProtection="1">
      <alignment horizontal="center" vertical="center" wrapText="1"/>
      <protection locked="0"/>
    </xf>
    <xf numFmtId="0" fontId="40" fillId="0" borderId="20" xfId="5" applyFont="1" applyBorder="1" applyAlignment="1" applyProtection="1">
      <alignment horizontal="left" vertical="center" wrapText="1"/>
      <protection locked="0"/>
    </xf>
    <xf numFmtId="0" fontId="40" fillId="0" borderId="19" xfId="5" applyFont="1" applyBorder="1" applyAlignment="1" applyProtection="1">
      <alignment horizontal="left" vertical="center" wrapText="1"/>
      <protection locked="0"/>
    </xf>
    <xf numFmtId="0" fontId="40" fillId="0" borderId="18" xfId="5" applyFont="1" applyBorder="1" applyAlignment="1" applyProtection="1">
      <alignment horizontal="left" vertical="center" wrapText="1"/>
      <protection locked="0"/>
    </xf>
    <xf numFmtId="0" fontId="40" fillId="0" borderId="16" xfId="5" applyFont="1" applyBorder="1" applyAlignment="1" applyProtection="1">
      <alignment horizontal="left" vertical="center" wrapText="1"/>
      <protection locked="0"/>
    </xf>
    <xf numFmtId="0" fontId="40" fillId="0" borderId="5" xfId="5" applyFont="1" applyBorder="1" applyAlignment="1" applyProtection="1">
      <alignment horizontal="left" vertical="center" wrapText="1"/>
      <protection locked="0"/>
    </xf>
    <xf numFmtId="0" fontId="40" fillId="0" borderId="17" xfId="5" applyFont="1" applyBorder="1" applyAlignment="1" applyProtection="1">
      <alignment horizontal="left" vertical="center" wrapText="1"/>
      <protection locked="0"/>
    </xf>
    <xf numFmtId="0" fontId="10" fillId="0" borderId="20" xfId="5" applyFont="1" applyBorder="1" applyAlignment="1">
      <alignment horizontal="left" vertical="top" wrapText="1"/>
    </xf>
    <xf numFmtId="0" fontId="10" fillId="0" borderId="19" xfId="5" applyFont="1" applyBorder="1" applyAlignment="1">
      <alignment horizontal="left" vertical="top" wrapText="1"/>
    </xf>
    <xf numFmtId="0" fontId="10" fillId="0" borderId="18" xfId="5" applyFont="1" applyBorder="1" applyAlignment="1">
      <alignment horizontal="left" vertical="top" wrapText="1"/>
    </xf>
    <xf numFmtId="0" fontId="10" fillId="0" borderId="16" xfId="5" applyFont="1" applyBorder="1" applyAlignment="1">
      <alignment horizontal="left" vertical="top" wrapText="1"/>
    </xf>
    <xf numFmtId="0" fontId="10" fillId="0" borderId="5" xfId="5" applyFont="1" applyBorder="1" applyAlignment="1">
      <alignment horizontal="left" vertical="top" wrapText="1"/>
    </xf>
    <xf numFmtId="0" fontId="10" fillId="0" borderId="17" xfId="5" applyFont="1" applyBorder="1" applyAlignment="1">
      <alignment horizontal="left" vertical="top" wrapText="1"/>
    </xf>
    <xf numFmtId="0" fontId="10" fillId="0" borderId="20" xfId="5" applyFont="1" applyBorder="1" applyAlignment="1">
      <alignment horizontal="left" vertical="top"/>
    </xf>
    <xf numFmtId="0" fontId="10" fillId="0" borderId="19" xfId="5" applyFont="1" applyBorder="1" applyAlignment="1">
      <alignment horizontal="left" vertical="top"/>
    </xf>
    <xf numFmtId="0" fontId="10" fillId="0" borderId="18" xfId="5" applyFont="1" applyBorder="1" applyAlignment="1">
      <alignment horizontal="left" vertical="top"/>
    </xf>
    <xf numFmtId="0" fontId="10" fillId="0" borderId="16" xfId="5" applyFont="1" applyBorder="1" applyAlignment="1">
      <alignment horizontal="left" vertical="top"/>
    </xf>
    <xf numFmtId="0" fontId="10" fillId="0" borderId="5" xfId="5" applyFont="1" applyBorder="1" applyAlignment="1">
      <alignment horizontal="left" vertical="top"/>
    </xf>
    <xf numFmtId="0" fontId="10" fillId="0" borderId="17" xfId="5" applyFont="1" applyBorder="1" applyAlignment="1">
      <alignment horizontal="left" vertical="top"/>
    </xf>
    <xf numFmtId="0" fontId="10" fillId="0" borderId="16" xfId="5" applyFont="1" applyBorder="1" applyAlignment="1">
      <alignment horizontal="center" vertical="center"/>
    </xf>
    <xf numFmtId="0" fontId="46" fillId="0" borderId="16" xfId="5" applyFont="1" applyBorder="1" applyAlignment="1" applyProtection="1">
      <alignment horizontal="left" vertical="center" wrapText="1"/>
      <protection locked="0"/>
    </xf>
    <xf numFmtId="0" fontId="46" fillId="0" borderId="5" xfId="5" applyFont="1" applyBorder="1" applyAlignment="1" applyProtection="1">
      <alignment horizontal="left" vertical="center" wrapText="1"/>
      <protection locked="0"/>
    </xf>
    <xf numFmtId="0" fontId="46" fillId="0" borderId="17" xfId="5" applyFont="1" applyBorder="1" applyAlignment="1" applyProtection="1">
      <alignment horizontal="left" vertical="center" wrapText="1"/>
      <protection locked="0"/>
    </xf>
    <xf numFmtId="0" fontId="40" fillId="0" borderId="24" xfId="5" applyFont="1" applyBorder="1" applyAlignment="1">
      <alignment horizontal="left" vertical="center"/>
    </xf>
    <xf numFmtId="0" fontId="3" fillId="0" borderId="23" xfId="5" applyBorder="1" applyAlignment="1">
      <alignment horizontal="left" vertical="center"/>
    </xf>
    <xf numFmtId="0" fontId="3" fillId="0" borderId="22" xfId="5" applyBorder="1" applyAlignment="1">
      <alignment horizontal="left" vertical="center"/>
    </xf>
    <xf numFmtId="0" fontId="40" fillId="0" borderId="24" xfId="5" applyFont="1" applyBorder="1" applyAlignment="1" applyProtection="1">
      <alignment horizontal="left" vertical="center" wrapText="1"/>
      <protection locked="0"/>
    </xf>
    <xf numFmtId="0" fontId="40" fillId="0" borderId="23" xfId="5" applyFont="1" applyBorder="1" applyAlignment="1" applyProtection="1">
      <alignment horizontal="left" vertical="center" wrapText="1"/>
      <protection locked="0"/>
    </xf>
    <xf numFmtId="0" fontId="40" fillId="0" borderId="22" xfId="5" applyFont="1" applyBorder="1" applyAlignment="1" applyProtection="1">
      <alignment horizontal="left" vertical="center" wrapText="1"/>
      <protection locked="0"/>
    </xf>
    <xf numFmtId="0" fontId="40" fillId="0" borderId="23" xfId="5" applyFont="1" applyBorder="1" applyAlignment="1">
      <alignment horizontal="center" vertical="center" textRotation="90"/>
    </xf>
    <xf numFmtId="0" fontId="48" fillId="0" borderId="24" xfId="5" applyFont="1" applyBorder="1" applyAlignment="1">
      <alignment horizontal="left" vertical="center" wrapText="1" indent="1"/>
    </xf>
    <xf numFmtId="0" fontId="48" fillId="0" borderId="22" xfId="5" applyFont="1" applyBorder="1" applyAlignment="1">
      <alignment horizontal="left" vertical="center" wrapText="1" indent="1"/>
    </xf>
    <xf numFmtId="0" fontId="40" fillId="0" borderId="2" xfId="5" applyFont="1" applyBorder="1" applyAlignment="1">
      <alignment horizontal="left" vertical="center" indent="1"/>
    </xf>
    <xf numFmtId="0" fontId="40" fillId="0" borderId="2" xfId="5" applyFont="1" applyBorder="1" applyAlignment="1">
      <alignment horizontal="center" vertical="center"/>
    </xf>
    <xf numFmtId="164" fontId="40" fillId="0" borderId="24" xfId="5" applyNumberFormat="1" applyFont="1" applyBorder="1" applyAlignment="1">
      <alignment horizontal="center" vertical="center"/>
    </xf>
    <xf numFmtId="164" fontId="40" fillId="0" borderId="23" xfId="5" applyNumberFormat="1" applyFont="1" applyBorder="1" applyAlignment="1">
      <alignment horizontal="center" vertical="center"/>
    </xf>
    <xf numFmtId="164" fontId="40" fillId="0" borderId="22" xfId="5" applyNumberFormat="1" applyFont="1" applyBorder="1" applyAlignment="1">
      <alignment horizontal="center" vertical="center"/>
    </xf>
    <xf numFmtId="0" fontId="40" fillId="0" borderId="24" xfId="5" applyFont="1" applyBorder="1" applyAlignment="1">
      <alignment horizontal="center" vertical="center"/>
    </xf>
    <xf numFmtId="0" fontId="40" fillId="0" borderId="23" xfId="5" applyFont="1" applyBorder="1" applyAlignment="1">
      <alignment horizontal="center" vertical="center"/>
    </xf>
    <xf numFmtId="0" fontId="40" fillId="0" borderId="22" xfId="5" applyFont="1" applyBorder="1" applyAlignment="1">
      <alignment horizontal="center" vertical="center"/>
    </xf>
    <xf numFmtId="164" fontId="40" fillId="0" borderId="24" xfId="5" applyNumberFormat="1" applyFont="1" applyBorder="1" applyAlignment="1">
      <alignment horizontal="center" vertical="center" wrapText="1"/>
    </xf>
    <xf numFmtId="164" fontId="40" fillId="0" borderId="23" xfId="5" applyNumberFormat="1" applyFont="1" applyBorder="1" applyAlignment="1">
      <alignment horizontal="center" vertical="center" wrapText="1"/>
    </xf>
    <xf numFmtId="164" fontId="40" fillId="0" borderId="22" xfId="5" applyNumberFormat="1" applyFont="1" applyBorder="1" applyAlignment="1">
      <alignment horizontal="center" vertical="center" wrapText="1"/>
    </xf>
    <xf numFmtId="0" fontId="47" fillId="0" borderId="2" xfId="5" applyFont="1" applyBorder="1" applyAlignment="1">
      <alignment horizontal="center" vertical="center"/>
    </xf>
    <xf numFmtId="164" fontId="47" fillId="0" borderId="24" xfId="5" applyNumberFormat="1" applyFont="1" applyBorder="1" applyAlignment="1">
      <alignment horizontal="center" vertical="center"/>
    </xf>
    <xf numFmtId="164" fontId="47" fillId="0" borderId="22" xfId="5" applyNumberFormat="1" applyFont="1" applyBorder="1" applyAlignment="1">
      <alignment horizontal="center" vertical="center"/>
    </xf>
    <xf numFmtId="0" fontId="46" fillId="0" borderId="2" xfId="5" applyFont="1" applyBorder="1" applyAlignment="1">
      <alignment horizontal="center" vertical="center" textRotation="90"/>
    </xf>
    <xf numFmtId="0" fontId="40" fillId="7" borderId="2" xfId="5" applyFont="1" applyFill="1" applyBorder="1" applyAlignment="1">
      <alignment horizontal="left" wrapText="1" indent="1"/>
    </xf>
    <xf numFmtId="0" fontId="3" fillId="7" borderId="24" xfId="5" applyFill="1" applyBorder="1" applyAlignment="1">
      <alignment horizontal="center"/>
    </xf>
    <xf numFmtId="0" fontId="3" fillId="7" borderId="23" xfId="5" applyFill="1" applyBorder="1" applyAlignment="1">
      <alignment horizontal="center"/>
    </xf>
    <xf numFmtId="0" fontId="3" fillId="7" borderId="22" xfId="5" applyFill="1" applyBorder="1" applyAlignment="1">
      <alignment horizontal="center"/>
    </xf>
    <xf numFmtId="0" fontId="48" fillId="0" borderId="23" xfId="5" applyFont="1" applyBorder="1" applyAlignment="1">
      <alignment horizontal="left" vertical="center" wrapText="1" indent="1"/>
    </xf>
    <xf numFmtId="0" fontId="49" fillId="0" borderId="24" xfId="5" applyFont="1" applyBorder="1" applyAlignment="1">
      <alignment horizontal="left" vertical="center" wrapText="1" indent="1"/>
    </xf>
    <xf numFmtId="0" fontId="49" fillId="0" borderId="22" xfId="5" applyFont="1" applyBorder="1" applyAlignment="1">
      <alignment horizontal="left" vertical="center" wrapText="1" indent="1"/>
    </xf>
    <xf numFmtId="0" fontId="40" fillId="0" borderId="24" xfId="5" applyFont="1" applyBorder="1" applyAlignment="1">
      <alignment horizontal="left" vertical="center" indent="1"/>
    </xf>
    <xf numFmtId="0" fontId="40" fillId="0" borderId="23" xfId="5" applyFont="1" applyBorder="1" applyAlignment="1">
      <alignment horizontal="left" vertical="center" indent="1"/>
    </xf>
    <xf numFmtId="0" fontId="40" fillId="0" borderId="22" xfId="5" applyFont="1" applyBorder="1" applyAlignment="1">
      <alignment horizontal="left" vertical="center" indent="1"/>
    </xf>
    <xf numFmtId="0" fontId="3" fillId="0" borderId="20" xfId="5" applyBorder="1" applyAlignment="1">
      <alignment horizontal="center"/>
    </xf>
    <xf numFmtId="0" fontId="3" fillId="0" borderId="19" xfId="5" applyBorder="1" applyAlignment="1">
      <alignment horizontal="center"/>
    </xf>
    <xf numFmtId="0" fontId="3" fillId="0" borderId="18" xfId="5" applyBorder="1" applyAlignment="1">
      <alignment horizontal="center"/>
    </xf>
    <xf numFmtId="0" fontId="3" fillId="0" borderId="6" xfId="5" applyBorder="1" applyAlignment="1">
      <alignment horizontal="center"/>
    </xf>
    <xf numFmtId="0" fontId="3" fillId="0" borderId="0" xfId="5" applyAlignment="1">
      <alignment horizontal="center"/>
    </xf>
    <xf numFmtId="0" fontId="3" fillId="0" borderId="21" xfId="5" applyBorder="1" applyAlignment="1">
      <alignment horizontal="center"/>
    </xf>
    <xf numFmtId="0" fontId="3" fillId="0" borderId="16" xfId="5" applyBorder="1" applyAlignment="1">
      <alignment horizontal="center"/>
    </xf>
    <xf numFmtId="0" fontId="3" fillId="0" borderId="5" xfId="5" applyBorder="1" applyAlignment="1">
      <alignment horizontal="center"/>
    </xf>
    <xf numFmtId="0" fontId="3" fillId="0" borderId="17" xfId="5" applyBorder="1" applyAlignment="1">
      <alignment horizontal="center"/>
    </xf>
    <xf numFmtId="0" fontId="46" fillId="0" borderId="20" xfId="5" applyFont="1" applyBorder="1" applyAlignment="1">
      <alignment horizontal="center" vertical="center" textRotation="90"/>
    </xf>
    <xf numFmtId="0" fontId="46" fillId="0" borderId="6" xfId="5" applyFont="1" applyBorder="1" applyAlignment="1">
      <alignment horizontal="center" vertical="center" textRotation="90"/>
    </xf>
    <xf numFmtId="0" fontId="46" fillId="0" borderId="16" xfId="5" applyFont="1" applyBorder="1" applyAlignment="1">
      <alignment horizontal="center" vertical="center" textRotation="90"/>
    </xf>
    <xf numFmtId="0" fontId="46" fillId="7" borderId="2" xfId="5" applyFont="1" applyFill="1" applyBorder="1" applyAlignment="1">
      <alignment horizontal="center" vertical="center"/>
    </xf>
    <xf numFmtId="164" fontId="40" fillId="0" borderId="2" xfId="5" applyNumberFormat="1" applyFont="1" applyBorder="1" applyAlignment="1">
      <alignment horizontal="center" vertical="center"/>
    </xf>
    <xf numFmtId="0" fontId="40" fillId="0" borderId="20" xfId="5" applyFont="1" applyBorder="1" applyAlignment="1">
      <alignment horizontal="left" vertical="center" wrapText="1" indent="1"/>
    </xf>
    <xf numFmtId="0" fontId="40" fillId="0" borderId="19" xfId="5" applyFont="1" applyBorder="1" applyAlignment="1">
      <alignment horizontal="left" vertical="center" wrapText="1" indent="1"/>
    </xf>
    <xf numFmtId="0" fontId="40" fillId="0" borderId="18" xfId="5" applyFont="1" applyBorder="1" applyAlignment="1">
      <alignment horizontal="left" vertical="center" wrapText="1" indent="1"/>
    </xf>
    <xf numFmtId="0" fontId="40" fillId="0" borderId="6" xfId="5" applyFont="1" applyBorder="1" applyAlignment="1">
      <alignment horizontal="left" vertical="center" wrapText="1" indent="1"/>
    </xf>
    <xf numFmtId="0" fontId="40" fillId="0" borderId="0" xfId="5" applyFont="1" applyAlignment="1">
      <alignment horizontal="left" vertical="center" wrapText="1" indent="1"/>
    </xf>
    <xf numFmtId="0" fontId="40" fillId="0" borderId="21" xfId="5" applyFont="1" applyBorder="1" applyAlignment="1">
      <alignment horizontal="left" vertical="center" wrapText="1" indent="1"/>
    </xf>
    <xf numFmtId="0" fontId="40" fillId="0" borderId="16" xfId="5" applyFont="1" applyBorder="1" applyAlignment="1">
      <alignment horizontal="left" vertical="center" wrapText="1" indent="1"/>
    </xf>
    <xf numFmtId="0" fontId="40" fillId="0" borderId="5" xfId="5" applyFont="1" applyBorder="1" applyAlignment="1">
      <alignment horizontal="left" vertical="center" wrapText="1" indent="1"/>
    </xf>
    <xf numFmtId="0" fontId="40" fillId="0" borderId="17" xfId="5" applyFont="1" applyBorder="1" applyAlignment="1">
      <alignment horizontal="left" vertical="center" wrapText="1" indent="1"/>
    </xf>
    <xf numFmtId="0" fontId="10" fillId="0" borderId="20" xfId="5" applyFont="1" applyBorder="1" applyAlignment="1">
      <alignment horizontal="center" vertical="center" wrapText="1"/>
    </xf>
    <xf numFmtId="0" fontId="10" fillId="0" borderId="18" xfId="5" applyFont="1" applyBorder="1" applyAlignment="1">
      <alignment horizontal="center" vertical="center" wrapText="1"/>
    </xf>
    <xf numFmtId="0" fontId="10" fillId="0" borderId="16" xfId="5" applyFont="1" applyBorder="1" applyAlignment="1">
      <alignment horizontal="center" vertical="center" wrapText="1"/>
    </xf>
    <xf numFmtId="0" fontId="10" fillId="0" borderId="17" xfId="5" applyFont="1" applyBorder="1" applyAlignment="1">
      <alignment horizontal="center" vertical="center" wrapText="1"/>
    </xf>
    <xf numFmtId="0" fontId="7" fillId="0" borderId="23" xfId="5" applyFont="1" applyBorder="1" applyAlignment="1">
      <alignment horizontal="center" vertical="center"/>
    </xf>
    <xf numFmtId="0" fontId="10" fillId="0" borderId="6" xfId="5" applyFont="1" applyBorder="1" applyAlignment="1">
      <alignment horizontal="center" vertical="center" wrapText="1"/>
    </xf>
    <xf numFmtId="0" fontId="10" fillId="0" borderId="21" xfId="5" applyFont="1" applyBorder="1" applyAlignment="1">
      <alignment horizontal="center" vertical="center" wrapText="1"/>
    </xf>
    <xf numFmtId="0" fontId="10" fillId="0" borderId="20" xfId="5" applyFont="1" applyBorder="1" applyAlignment="1">
      <alignment horizontal="left" vertical="center" wrapText="1" indent="2"/>
    </xf>
    <xf numFmtId="0" fontId="10" fillId="0" borderId="19" xfId="5" applyFont="1" applyBorder="1" applyAlignment="1">
      <alignment horizontal="left" vertical="center" wrapText="1" indent="2"/>
    </xf>
    <xf numFmtId="0" fontId="10" fillId="0" borderId="18" xfId="5" applyFont="1" applyBorder="1" applyAlignment="1">
      <alignment horizontal="left" vertical="center" wrapText="1" indent="2"/>
    </xf>
    <xf numFmtId="0" fontId="10" fillId="0" borderId="6" xfId="5" applyFont="1" applyBorder="1" applyAlignment="1">
      <alignment horizontal="left" vertical="center" wrapText="1" indent="2"/>
    </xf>
    <xf numFmtId="0" fontId="10" fillId="0" borderId="0" xfId="5" applyFont="1" applyAlignment="1">
      <alignment horizontal="left" vertical="center" wrapText="1" indent="2"/>
    </xf>
    <xf numFmtId="0" fontId="10" fillId="0" borderId="21" xfId="5" applyFont="1" applyBorder="1" applyAlignment="1">
      <alignment horizontal="left" vertical="center" wrapText="1" indent="2"/>
    </xf>
    <xf numFmtId="0" fontId="10" fillId="0" borderId="16" xfId="5" applyFont="1" applyBorder="1" applyAlignment="1">
      <alignment horizontal="left" vertical="center" wrapText="1" indent="2"/>
    </xf>
    <xf numFmtId="0" fontId="10" fillId="0" borderId="5" xfId="5" applyFont="1" applyBorder="1" applyAlignment="1">
      <alignment horizontal="left" vertical="center" wrapText="1" indent="2"/>
    </xf>
    <xf numFmtId="0" fontId="10" fillId="0" borderId="17" xfId="5" applyFont="1" applyBorder="1" applyAlignment="1">
      <alignment horizontal="left" vertical="center" wrapText="1" indent="2"/>
    </xf>
    <xf numFmtId="0" fontId="40" fillId="0" borderId="19" xfId="5" applyFont="1" applyBorder="1" applyAlignment="1">
      <alignment horizontal="center" vertical="center"/>
    </xf>
    <xf numFmtId="0" fontId="40" fillId="0" borderId="18" xfId="5" applyFont="1" applyBorder="1" applyAlignment="1">
      <alignment horizontal="center" vertical="center"/>
    </xf>
    <xf numFmtId="0" fontId="40" fillId="0" borderId="5" xfId="5" applyFont="1" applyBorder="1" applyAlignment="1">
      <alignment horizontal="center" vertical="center"/>
    </xf>
    <xf numFmtId="0" fontId="40" fillId="0" borderId="17" xfId="5" applyFont="1" applyBorder="1" applyAlignment="1">
      <alignment horizontal="center" vertical="center"/>
    </xf>
    <xf numFmtId="0" fontId="40" fillId="0" borderId="20" xfId="5" applyFont="1" applyBorder="1" applyAlignment="1">
      <alignment horizontal="left" vertical="center" wrapText="1" indent="2"/>
    </xf>
    <xf numFmtId="0" fontId="40" fillId="0" borderId="19" xfId="5" applyFont="1" applyBorder="1" applyAlignment="1">
      <alignment horizontal="left" vertical="center" indent="2"/>
    </xf>
    <xf numFmtId="0" fontId="40" fillId="0" borderId="18" xfId="5" applyFont="1" applyBorder="1" applyAlignment="1">
      <alignment horizontal="left" vertical="center" indent="2"/>
    </xf>
    <xf numFmtId="0" fontId="40" fillId="0" borderId="16" xfId="5" applyFont="1" applyBorder="1" applyAlignment="1">
      <alignment horizontal="left" vertical="center" indent="2"/>
    </xf>
    <xf numFmtId="0" fontId="40" fillId="0" borderId="5" xfId="5" applyFont="1" applyBorder="1" applyAlignment="1">
      <alignment horizontal="left" vertical="center" indent="2"/>
    </xf>
    <xf numFmtId="0" fontId="40" fillId="0" borderId="17" xfId="5" applyFont="1" applyBorder="1" applyAlignment="1">
      <alignment horizontal="left" vertical="center" indent="2"/>
    </xf>
    <xf numFmtId="0" fontId="40" fillId="0" borderId="20" xfId="5" applyFont="1" applyBorder="1" applyAlignment="1">
      <alignment horizontal="center" vertical="center"/>
    </xf>
    <xf numFmtId="0" fontId="40" fillId="0" borderId="16" xfId="5" applyFont="1" applyBorder="1" applyAlignment="1">
      <alignment horizontal="center" vertical="center"/>
    </xf>
    <xf numFmtId="0" fontId="10" fillId="0" borderId="20" xfId="5" applyFont="1" applyBorder="1" applyAlignment="1">
      <alignment horizontal="center" vertical="center"/>
    </xf>
    <xf numFmtId="0" fontId="10" fillId="0" borderId="18" xfId="5" applyFont="1" applyBorder="1" applyAlignment="1">
      <alignment horizontal="center" vertical="center"/>
    </xf>
    <xf numFmtId="0" fontId="40" fillId="0" borderId="20" xfId="5" applyFont="1" applyBorder="1" applyAlignment="1" applyProtection="1">
      <alignment horizontal="center" vertical="center"/>
      <protection locked="0"/>
    </xf>
    <xf numFmtId="0" fontId="40" fillId="0" borderId="18" xfId="5" applyFont="1" applyBorder="1" applyAlignment="1" applyProtection="1">
      <alignment horizontal="center" vertical="center"/>
      <protection locked="0"/>
    </xf>
    <xf numFmtId="0" fontId="40" fillId="0" borderId="16" xfId="5" applyFont="1" applyBorder="1" applyAlignment="1" applyProtection="1">
      <alignment horizontal="center" vertical="center"/>
      <protection locked="0"/>
    </xf>
    <xf numFmtId="0" fontId="40" fillId="0" borderId="17" xfId="5" applyFont="1" applyBorder="1" applyAlignment="1" applyProtection="1">
      <alignment horizontal="center" vertical="center"/>
      <protection locked="0"/>
    </xf>
    <xf numFmtId="0" fontId="44" fillId="0" borderId="5" xfId="5" applyFont="1" applyBorder="1" applyAlignment="1">
      <alignment horizontal="center" vertical="center"/>
    </xf>
    <xf numFmtId="0" fontId="45" fillId="0" borderId="5" xfId="5" applyFont="1" applyBorder="1" applyAlignment="1">
      <alignment horizontal="center" vertical="center"/>
    </xf>
    <xf numFmtId="0" fontId="40" fillId="0" borderId="19" xfId="5" applyFont="1" applyBorder="1" applyAlignment="1" applyProtection="1">
      <alignment horizontal="center" vertical="center"/>
      <protection locked="0"/>
    </xf>
    <xf numFmtId="0" fontId="40" fillId="0" borderId="5" xfId="5" applyFont="1" applyBorder="1" applyAlignment="1" applyProtection="1">
      <alignment horizontal="center" vertical="center"/>
      <protection locked="0"/>
    </xf>
    <xf numFmtId="49" fontId="40" fillId="0" borderId="19" xfId="5" applyNumberFormat="1" applyFont="1" applyBorder="1" applyAlignment="1">
      <alignment horizontal="center" vertical="center"/>
    </xf>
    <xf numFmtId="49" fontId="40" fillId="0" borderId="18" xfId="5" applyNumberFormat="1" applyFont="1" applyBorder="1" applyAlignment="1">
      <alignment horizontal="center" vertical="center"/>
    </xf>
    <xf numFmtId="49" fontId="40" fillId="0" borderId="5" xfId="5" applyNumberFormat="1" applyFont="1" applyBorder="1" applyAlignment="1">
      <alignment horizontal="center" vertical="center"/>
    </xf>
    <xf numFmtId="49" fontId="40" fillId="0" borderId="17" xfId="5" applyNumberFormat="1" applyFont="1" applyBorder="1" applyAlignment="1">
      <alignment horizontal="center" vertical="center"/>
    </xf>
    <xf numFmtId="14" fontId="10" fillId="0" borderId="16" xfId="5" applyNumberFormat="1" applyFont="1" applyBorder="1" applyAlignment="1">
      <alignment horizontal="center" vertical="top"/>
    </xf>
    <xf numFmtId="0" fontId="10" fillId="0" borderId="5" xfId="5" applyFont="1" applyBorder="1" applyAlignment="1">
      <alignment horizontal="center" vertical="top"/>
    </xf>
    <xf numFmtId="0" fontId="10" fillId="0" borderId="17" xfId="5" applyFont="1" applyBorder="1" applyAlignment="1">
      <alignment horizontal="center" vertical="top"/>
    </xf>
  </cellXfs>
  <cellStyles count="7">
    <cellStyle name="Hyperlink" xfId="1" builtinId="8"/>
    <cellStyle name="Normal" xfId="0" builtinId="0"/>
    <cellStyle name="Normal 2" xfId="3" xr:uid="{ED67429D-332A-49DB-B5C9-DDF76ABD6795}"/>
    <cellStyle name="Normal 3" xfId="4" xr:uid="{A23E3FF7-7F95-4C23-847A-3A8C3DB7085A}"/>
    <cellStyle name="Normal 4" xfId="5" xr:uid="{EB5BD66B-7B26-4D37-9A68-696F99330C41}"/>
    <cellStyle name="Normal 5" xfId="6" xr:uid="{39D06232-486D-4A53-BC16-BE02BEBFF056}"/>
    <cellStyle name="Normal_Supplier(PPAP)SampleSubmissionChecklist" xfId="2" xr:uid="{00000000-0005-0000-0000-000002000000}"/>
  </cellStyles>
  <dxfs count="10">
    <dxf>
      <fill>
        <patternFill>
          <bgColor rgb="FFFFFF66"/>
        </patternFill>
      </fill>
    </dxf>
    <dxf>
      <fill>
        <patternFill>
          <bgColor rgb="FFFF99FF"/>
        </patternFill>
      </fill>
    </dxf>
    <dxf>
      <fill>
        <patternFill>
          <bgColor rgb="FF9999FF"/>
        </patternFill>
      </fill>
    </dxf>
    <dxf>
      <font>
        <b/>
        <i val="0"/>
        <color rgb="FFFFFF00"/>
      </font>
      <fill>
        <patternFill>
          <bgColor rgb="FFFF0000"/>
        </patternFill>
      </fill>
    </dxf>
    <dxf>
      <font>
        <b/>
        <i val="0"/>
        <color theme="0"/>
      </font>
      <fill>
        <patternFill>
          <bgColor rgb="FF00B050"/>
        </patternFill>
      </fill>
    </dxf>
    <dxf>
      <fill>
        <patternFill>
          <bgColor rgb="FFFFFF66"/>
        </patternFill>
      </fill>
    </dxf>
    <dxf>
      <fill>
        <patternFill>
          <bgColor rgb="FFFF99FF"/>
        </patternFill>
      </fill>
    </dxf>
    <dxf>
      <fill>
        <patternFill>
          <bgColor rgb="FF9999FF"/>
        </patternFill>
      </fill>
    </dxf>
    <dxf>
      <font>
        <b/>
        <i val="0"/>
        <color rgb="FFFFFF00"/>
      </font>
      <fill>
        <patternFill>
          <bgColor rgb="FFFF0000"/>
        </patternFill>
      </fill>
    </dxf>
    <dxf>
      <font>
        <b/>
        <i val="0"/>
        <color theme="0"/>
      </font>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29"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microsoft.com/office/2017/10/relationships/person" Target="persons/person.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5.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9.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0.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xdr:col>
      <xdr:colOff>85725</xdr:colOff>
      <xdr:row>6</xdr:row>
      <xdr:rowOff>1047750</xdr:rowOff>
    </xdr:from>
    <xdr:to>
      <xdr:col>4</xdr:col>
      <xdr:colOff>238125</xdr:colOff>
      <xdr:row>6</xdr:row>
      <xdr:rowOff>1200150</xdr:rowOff>
    </xdr:to>
    <xdr:grpSp>
      <xdr:nvGrpSpPr>
        <xdr:cNvPr id="7" name="Group 6">
          <a:extLst>
            <a:ext uri="{FF2B5EF4-FFF2-40B4-BE49-F238E27FC236}">
              <a16:creationId xmlns:a16="http://schemas.microsoft.com/office/drawing/2014/main" id="{00000000-0008-0000-0300-000007000000}"/>
            </a:ext>
          </a:extLst>
        </xdr:cNvPr>
        <xdr:cNvGrpSpPr/>
      </xdr:nvGrpSpPr>
      <xdr:grpSpPr>
        <a:xfrm>
          <a:off x="539750" y="2019300"/>
          <a:ext cx="1123950" cy="152400"/>
          <a:chOff x="542925" y="2019300"/>
          <a:chExt cx="1152525" cy="152400"/>
        </a:xfrm>
      </xdr:grpSpPr>
      <xdr:sp macro="" textlink="">
        <xdr:nvSpPr>
          <xdr:cNvPr id="28253" name="Oval 1">
            <a:extLst>
              <a:ext uri="{FF2B5EF4-FFF2-40B4-BE49-F238E27FC236}">
                <a16:creationId xmlns:a16="http://schemas.microsoft.com/office/drawing/2014/main" id="{00000000-0008-0000-0300-00005D6E0000}"/>
              </a:ext>
            </a:extLst>
          </xdr:cNvPr>
          <xdr:cNvSpPr>
            <a:spLocks noChangeArrowheads="1"/>
          </xdr:cNvSpPr>
        </xdr:nvSpPr>
        <xdr:spPr bwMode="auto">
          <a:xfrm>
            <a:off x="542925" y="2028825"/>
            <a:ext cx="152400" cy="142875"/>
          </a:xfrm>
          <a:prstGeom prst="ellips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28254" name="Rectangle 2">
            <a:extLst>
              <a:ext uri="{FF2B5EF4-FFF2-40B4-BE49-F238E27FC236}">
                <a16:creationId xmlns:a16="http://schemas.microsoft.com/office/drawing/2014/main" id="{00000000-0008-0000-0300-00005E6E0000}"/>
              </a:ext>
            </a:extLst>
          </xdr:cNvPr>
          <xdr:cNvSpPr>
            <a:spLocks noChangeArrowheads="1"/>
          </xdr:cNvSpPr>
        </xdr:nvSpPr>
        <xdr:spPr bwMode="auto">
          <a:xfrm>
            <a:off x="1209675" y="2019300"/>
            <a:ext cx="161925" cy="142875"/>
          </a:xfrm>
          <a:prstGeom prst="rect">
            <a:avLst/>
          </a:prstGeom>
          <a:noFill/>
          <a:ln w="9525">
            <a:solidFill>
              <a:srgbClr xmlns:mc="http://schemas.openxmlformats.org/markup-compatibility/2006" xmlns:a14="http://schemas.microsoft.com/office/drawing/2010/main" val="000000" mc:Ignorable="a14" a14:legacySpreadsheetColorIndex="8"/>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4" name="Arrow: Right 3">
            <a:extLst>
              <a:ext uri="{FF2B5EF4-FFF2-40B4-BE49-F238E27FC236}">
                <a16:creationId xmlns:a16="http://schemas.microsoft.com/office/drawing/2014/main" id="{00000000-0008-0000-0300-000004000000}"/>
              </a:ext>
            </a:extLst>
          </xdr:cNvPr>
          <xdr:cNvSpPr/>
        </xdr:nvSpPr>
        <xdr:spPr>
          <a:xfrm>
            <a:off x="857250" y="2028825"/>
            <a:ext cx="209550" cy="142875"/>
          </a:xfrm>
          <a:prstGeom prst="rightArrow">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sp macro="" textlink="">
        <xdr:nvSpPr>
          <xdr:cNvPr id="6" name="Drawing 10">
            <a:extLst>
              <a:ext uri="{FF2B5EF4-FFF2-40B4-BE49-F238E27FC236}">
                <a16:creationId xmlns:a16="http://schemas.microsoft.com/office/drawing/2014/main" id="{00000000-0008-0000-0300-000006000000}"/>
              </a:ext>
            </a:extLst>
          </xdr:cNvPr>
          <xdr:cNvSpPr>
            <a:spLocks/>
          </xdr:cNvSpPr>
        </xdr:nvSpPr>
        <xdr:spPr bwMode="auto">
          <a:xfrm>
            <a:off x="1514475" y="2019300"/>
            <a:ext cx="180975" cy="142875"/>
          </a:xfrm>
          <a:custGeom>
            <a:avLst/>
            <a:gdLst>
              <a:gd name="T0" fmla="*/ 2147483647 w 16384"/>
              <a:gd name="T1" fmla="*/ 0 h 16384"/>
              <a:gd name="T2" fmla="*/ 0 w 16384"/>
              <a:gd name="T3" fmla="*/ 2147483647 h 16384"/>
              <a:gd name="T4" fmla="*/ 2147483647 w 16384"/>
              <a:gd name="T5" fmla="*/ 2147483647 h 16384"/>
              <a:gd name="T6" fmla="*/ 2147483647 w 16384"/>
              <a:gd name="T7" fmla="*/ 0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8192" y="0"/>
                </a:moveTo>
                <a:lnTo>
                  <a:pt x="0" y="16384"/>
                </a:lnTo>
                <a:lnTo>
                  <a:pt x="16384" y="16384"/>
                </a:lnTo>
                <a:lnTo>
                  <a:pt x="8192" y="0"/>
                </a:lnTo>
                <a:close/>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44450</xdr:colOff>
          <xdr:row>0</xdr:row>
          <xdr:rowOff>228600</xdr:rowOff>
        </xdr:from>
        <xdr:to>
          <xdr:col>1</xdr:col>
          <xdr:colOff>654050</xdr:colOff>
          <xdr:row>2</xdr:row>
          <xdr:rowOff>38100</xdr:rowOff>
        </xdr:to>
        <xdr:sp macro="" textlink="">
          <xdr:nvSpPr>
            <xdr:cNvPr id="29697" name="Check Box 1" hidden="1">
              <a:extLst>
                <a:ext uri="{63B3BB69-23CF-44E3-9099-C40C66FF867C}">
                  <a14:compatExt spid="_x0000_s29697"/>
                </a:ext>
                <a:ext uri="{FF2B5EF4-FFF2-40B4-BE49-F238E27FC236}">
                  <a16:creationId xmlns:a16="http://schemas.microsoft.com/office/drawing/2014/main" id="{00000000-0008-0000-0500-0000017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SE" sz="800" b="0" i="0" u="none" strike="noStrike" baseline="0">
                  <a:solidFill>
                    <a:srgbClr val="000000"/>
                  </a:solidFill>
                  <a:latin typeface="Tahoma"/>
                  <a:ea typeface="Tahoma"/>
                  <a:cs typeface="Tahoma"/>
                </a:rPr>
                <a:t>Prototype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488950</xdr:colOff>
          <xdr:row>0</xdr:row>
          <xdr:rowOff>228600</xdr:rowOff>
        </xdr:from>
        <xdr:to>
          <xdr:col>3</xdr:col>
          <xdr:colOff>0</xdr:colOff>
          <xdr:row>2</xdr:row>
          <xdr:rowOff>38100</xdr:rowOff>
        </xdr:to>
        <xdr:sp macro="" textlink="">
          <xdr:nvSpPr>
            <xdr:cNvPr id="29698" name="Check Box 2" hidden="1">
              <a:extLst>
                <a:ext uri="{63B3BB69-23CF-44E3-9099-C40C66FF867C}">
                  <a14:compatExt spid="_x0000_s29698"/>
                </a:ext>
                <a:ext uri="{FF2B5EF4-FFF2-40B4-BE49-F238E27FC236}">
                  <a16:creationId xmlns:a16="http://schemas.microsoft.com/office/drawing/2014/main" id="{00000000-0008-0000-0500-0000027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SE" sz="800" b="0" i="0" u="none" strike="noStrike" baseline="0">
                  <a:solidFill>
                    <a:srgbClr val="000000"/>
                  </a:solidFill>
                  <a:latin typeface="Tahoma"/>
                  <a:ea typeface="Tahoma"/>
                  <a:cs typeface="Tahoma"/>
                </a:rPr>
                <a:t>Pre-Launch</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641350</xdr:colOff>
          <xdr:row>0</xdr:row>
          <xdr:rowOff>228600</xdr:rowOff>
        </xdr:from>
        <xdr:to>
          <xdr:col>5</xdr:col>
          <xdr:colOff>228600</xdr:colOff>
          <xdr:row>2</xdr:row>
          <xdr:rowOff>38100</xdr:rowOff>
        </xdr:to>
        <xdr:sp macro="" textlink="">
          <xdr:nvSpPr>
            <xdr:cNvPr id="29699" name="Check Box 3" hidden="1">
              <a:extLst>
                <a:ext uri="{63B3BB69-23CF-44E3-9099-C40C66FF867C}">
                  <a14:compatExt spid="_x0000_s29699"/>
                </a:ext>
                <a:ext uri="{FF2B5EF4-FFF2-40B4-BE49-F238E27FC236}">
                  <a16:creationId xmlns:a16="http://schemas.microsoft.com/office/drawing/2014/main" id="{00000000-0008-0000-0500-0000037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SE" sz="800" b="0" i="0" u="none" strike="noStrike" baseline="0">
                  <a:solidFill>
                    <a:srgbClr val="000000"/>
                  </a:solidFill>
                  <a:latin typeface="Tahoma"/>
                  <a:ea typeface="Tahoma"/>
                  <a:cs typeface="Tahoma"/>
                </a:rPr>
                <a:t>Production</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190500</xdr:colOff>
          <xdr:row>36</xdr:row>
          <xdr:rowOff>190500</xdr:rowOff>
        </xdr:from>
        <xdr:to>
          <xdr:col>7</xdr:col>
          <xdr:colOff>298450</xdr:colOff>
          <xdr:row>38</xdr:row>
          <xdr:rowOff>6350</xdr:rowOff>
        </xdr:to>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0600-0000017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SE" sz="800" b="0" i="0" u="none" strike="noStrike" baseline="0">
                  <a:solidFill>
                    <a:srgbClr val="000000"/>
                  </a:solidFill>
                  <a:latin typeface="Tahoma"/>
                  <a:ea typeface="Tahoma"/>
                  <a:cs typeface="Tahoma"/>
                </a:rPr>
                <a:t>Yes    Accept Gage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38</xdr:row>
          <xdr:rowOff>6350</xdr:rowOff>
        </xdr:from>
        <xdr:to>
          <xdr:col>7</xdr:col>
          <xdr:colOff>463550</xdr:colOff>
          <xdr:row>39</xdr:row>
          <xdr:rowOff>6350</xdr:rowOff>
        </xdr:to>
        <xdr:sp macro="" textlink="">
          <xdr:nvSpPr>
            <xdr:cNvPr id="30722" name="Check Box 2" hidden="1">
              <a:extLst>
                <a:ext uri="{63B3BB69-23CF-44E3-9099-C40C66FF867C}">
                  <a14:compatExt spid="_x0000_s30722"/>
                </a:ext>
                <a:ext uri="{FF2B5EF4-FFF2-40B4-BE49-F238E27FC236}">
                  <a16:creationId xmlns:a16="http://schemas.microsoft.com/office/drawing/2014/main" id="{00000000-0008-0000-0600-0000027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SE" sz="800" b="0" i="0" u="none" strike="noStrike" baseline="0">
                  <a:solidFill>
                    <a:srgbClr val="000000"/>
                  </a:solidFill>
                  <a:latin typeface="Tahoma"/>
                  <a:ea typeface="Tahoma"/>
                  <a:cs typeface="Tahoma"/>
                </a:rPr>
                <a:t>No     Reject Gage</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17</xdr:col>
      <xdr:colOff>175260</xdr:colOff>
      <xdr:row>10</xdr:row>
      <xdr:rowOff>57150</xdr:rowOff>
    </xdr:from>
    <xdr:ext cx="65" cy="172227"/>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8138160" y="305181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CA"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9</xdr:col>
      <xdr:colOff>0</xdr:colOff>
      <xdr:row>6</xdr:row>
      <xdr:rowOff>0</xdr:rowOff>
    </xdr:from>
    <xdr:ext cx="65" cy="172227"/>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8221980" y="210312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CA" sz="1100"/>
        </a:p>
      </xdr:txBody>
    </xdr:sp>
    <xdr:clientData/>
  </xdr:oneCellAnchor>
  <xdr:twoCellAnchor editAs="oneCell">
    <xdr:from>
      <xdr:col>1</xdr:col>
      <xdr:colOff>66675</xdr:colOff>
      <xdr:row>12</xdr:row>
      <xdr:rowOff>247650</xdr:rowOff>
    </xdr:from>
    <xdr:to>
      <xdr:col>4</xdr:col>
      <xdr:colOff>149710</xdr:colOff>
      <xdr:row>14</xdr:row>
      <xdr:rowOff>40004</xdr:rowOff>
    </xdr:to>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rotWithShape="1">
        <a:blip xmlns:r="http://schemas.openxmlformats.org/officeDocument/2006/relationships" r:embed="rId1"/>
        <a:srcRect l="7563" t="-5429" r="1" b="-4919"/>
        <a:stretch/>
      </xdr:blipFill>
      <xdr:spPr>
        <a:xfrm>
          <a:off x="1514475" y="4301490"/>
          <a:ext cx="2573655" cy="481964"/>
        </a:xfrm>
        <a:prstGeom prst="rect">
          <a:avLst/>
        </a:prstGeom>
      </xdr:spPr>
    </xdr:pic>
    <xdr:clientData/>
  </xdr:twoCellAnchor>
  <xdr:twoCellAnchor editAs="oneCell">
    <xdr:from>
      <xdr:col>1</xdr:col>
      <xdr:colOff>172011</xdr:colOff>
      <xdr:row>19</xdr:row>
      <xdr:rowOff>429185</xdr:rowOff>
    </xdr:from>
    <xdr:to>
      <xdr:col>2</xdr:col>
      <xdr:colOff>445547</xdr:colOff>
      <xdr:row>21</xdr:row>
      <xdr:rowOff>69846</xdr:rowOff>
    </xdr:to>
    <xdr:pic>
      <xdr:nvPicPr>
        <xdr:cNvPr id="4" name="Picture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2"/>
        <a:stretch>
          <a:fillRect/>
        </a:stretch>
      </xdr:blipFill>
      <xdr:spPr>
        <a:xfrm>
          <a:off x="1619811" y="6654725"/>
          <a:ext cx="1188720" cy="421711"/>
        </a:xfrm>
        <a:prstGeom prst="rect">
          <a:avLst/>
        </a:prstGeom>
      </xdr:spPr>
    </xdr:pic>
    <xdr:clientData/>
  </xdr:twoCellAnchor>
  <xdr:twoCellAnchor editAs="oneCell">
    <xdr:from>
      <xdr:col>1</xdr:col>
      <xdr:colOff>111499</xdr:colOff>
      <xdr:row>27</xdr:row>
      <xdr:rowOff>330574</xdr:rowOff>
    </xdr:from>
    <xdr:to>
      <xdr:col>3</xdr:col>
      <xdr:colOff>281156</xdr:colOff>
      <xdr:row>29</xdr:row>
      <xdr:rowOff>2474</xdr:rowOff>
    </xdr:to>
    <xdr:pic>
      <xdr:nvPicPr>
        <xdr:cNvPr id="5" name="Picture 4">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3"/>
        <a:stretch>
          <a:fillRect/>
        </a:stretch>
      </xdr:blipFill>
      <xdr:spPr>
        <a:xfrm>
          <a:off x="1559299" y="9322174"/>
          <a:ext cx="2116455" cy="409135"/>
        </a:xfrm>
        <a:prstGeom prst="rect">
          <a:avLst/>
        </a:prstGeom>
      </xdr:spPr>
    </xdr:pic>
    <xdr:clientData/>
  </xdr:twoCellAnchor>
  <xdr:twoCellAnchor editAs="oneCell">
    <xdr:from>
      <xdr:col>1</xdr:col>
      <xdr:colOff>129541</xdr:colOff>
      <xdr:row>31</xdr:row>
      <xdr:rowOff>137160</xdr:rowOff>
    </xdr:from>
    <xdr:to>
      <xdr:col>6</xdr:col>
      <xdr:colOff>241151</xdr:colOff>
      <xdr:row>33</xdr:row>
      <xdr:rowOff>206609</xdr:rowOff>
    </xdr:to>
    <xdr:pic>
      <xdr:nvPicPr>
        <xdr:cNvPr id="6" name="Picture 5">
          <a:extLst>
            <a:ext uri="{FF2B5EF4-FFF2-40B4-BE49-F238E27FC236}">
              <a16:creationId xmlns:a16="http://schemas.microsoft.com/office/drawing/2014/main" id="{00000000-0008-0000-0900-000006000000}"/>
            </a:ext>
          </a:extLst>
        </xdr:cNvPr>
        <xdr:cNvPicPr>
          <a:picLocks noChangeAspect="1"/>
        </xdr:cNvPicPr>
      </xdr:nvPicPr>
      <xdr:blipFill>
        <a:blip xmlns:r="http://schemas.openxmlformats.org/officeDocument/2006/relationships" r:embed="rId4"/>
        <a:stretch>
          <a:fillRect/>
        </a:stretch>
      </xdr:blipFill>
      <xdr:spPr>
        <a:xfrm>
          <a:off x="1577341" y="10546080"/>
          <a:ext cx="3975734" cy="762869"/>
        </a:xfrm>
        <a:prstGeom prst="rect">
          <a:avLst/>
        </a:prstGeom>
      </xdr:spPr>
    </xdr:pic>
    <xdr:clientData/>
  </xdr:twoCellAnchor>
  <xdr:twoCellAnchor editAs="oneCell">
    <xdr:from>
      <xdr:col>0</xdr:col>
      <xdr:colOff>201930</xdr:colOff>
      <xdr:row>40</xdr:row>
      <xdr:rowOff>55245</xdr:rowOff>
    </xdr:from>
    <xdr:to>
      <xdr:col>3</xdr:col>
      <xdr:colOff>468742</xdr:colOff>
      <xdr:row>47</xdr:row>
      <xdr:rowOff>132665</xdr:rowOff>
    </xdr:to>
    <xdr:pic>
      <xdr:nvPicPr>
        <xdr:cNvPr id="7" name="Picture 6">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5"/>
        <a:stretch>
          <a:fillRect/>
        </a:stretch>
      </xdr:blipFill>
      <xdr:spPr>
        <a:xfrm>
          <a:off x="201930" y="13542645"/>
          <a:ext cx="3669030" cy="1344245"/>
        </a:xfrm>
        <a:prstGeom prst="rect">
          <a:avLst/>
        </a:prstGeom>
      </xdr:spPr>
    </xdr:pic>
    <xdr:clientData/>
  </xdr:twoCellAnchor>
  <xdr:twoCellAnchor editAs="oneCell">
    <xdr:from>
      <xdr:col>4</xdr:col>
      <xdr:colOff>354331</xdr:colOff>
      <xdr:row>40</xdr:row>
      <xdr:rowOff>123824</xdr:rowOff>
    </xdr:from>
    <xdr:to>
      <xdr:col>9</xdr:col>
      <xdr:colOff>716281</xdr:colOff>
      <xdr:row>56</xdr:row>
      <xdr:rowOff>155452</xdr:rowOff>
    </xdr:to>
    <xdr:pic>
      <xdr:nvPicPr>
        <xdr:cNvPr id="8" name="Picture 7">
          <a:extLst>
            <a:ext uri="{FF2B5EF4-FFF2-40B4-BE49-F238E27FC236}">
              <a16:creationId xmlns:a16="http://schemas.microsoft.com/office/drawing/2014/main" id="{00000000-0008-0000-0900-000008000000}"/>
            </a:ext>
          </a:extLst>
        </xdr:cNvPr>
        <xdr:cNvPicPr>
          <a:picLocks noChangeAspect="1"/>
        </xdr:cNvPicPr>
      </xdr:nvPicPr>
      <xdr:blipFill>
        <a:blip xmlns:r="http://schemas.openxmlformats.org/officeDocument/2006/relationships" r:embed="rId6"/>
        <a:stretch>
          <a:fillRect/>
        </a:stretch>
      </xdr:blipFill>
      <xdr:spPr>
        <a:xfrm>
          <a:off x="4042411" y="13611224"/>
          <a:ext cx="4884419" cy="292532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6</xdr:row>
          <xdr:rowOff>177800</xdr:rowOff>
        </xdr:from>
        <xdr:to>
          <xdr:col>4</xdr:col>
          <xdr:colOff>107950</xdr:colOff>
          <xdr:row>8</xdr:row>
          <xdr:rowOff>38100</xdr:rowOff>
        </xdr:to>
        <xdr:sp macro="" textlink="">
          <xdr:nvSpPr>
            <xdr:cNvPr id="31745" name="Check Box 1" hidden="1">
              <a:extLst>
                <a:ext uri="{63B3BB69-23CF-44E3-9099-C40C66FF867C}">
                  <a14:compatExt spid="_x0000_s31745"/>
                </a:ext>
                <a:ext uri="{FF2B5EF4-FFF2-40B4-BE49-F238E27FC236}">
                  <a16:creationId xmlns:a16="http://schemas.microsoft.com/office/drawing/2014/main" id="{00000000-0008-0000-0D00-0000017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xdr:row>
          <xdr:rowOff>177800</xdr:rowOff>
        </xdr:from>
        <xdr:to>
          <xdr:col>4</xdr:col>
          <xdr:colOff>107950</xdr:colOff>
          <xdr:row>8</xdr:row>
          <xdr:rowOff>196850</xdr:rowOff>
        </xdr:to>
        <xdr:sp macro="" textlink="">
          <xdr:nvSpPr>
            <xdr:cNvPr id="31746" name="Check Box 2" hidden="1">
              <a:extLst>
                <a:ext uri="{63B3BB69-23CF-44E3-9099-C40C66FF867C}">
                  <a14:compatExt spid="_x0000_s31746"/>
                </a:ext>
                <a:ext uri="{FF2B5EF4-FFF2-40B4-BE49-F238E27FC236}">
                  <a16:creationId xmlns:a16="http://schemas.microsoft.com/office/drawing/2014/main" id="{00000000-0008-0000-0D00-0000027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349250</xdr:colOff>
          <xdr:row>7</xdr:row>
          <xdr:rowOff>177800</xdr:rowOff>
        </xdr:from>
        <xdr:to>
          <xdr:col>9</xdr:col>
          <xdr:colOff>82550</xdr:colOff>
          <xdr:row>8</xdr:row>
          <xdr:rowOff>196850</xdr:rowOff>
        </xdr:to>
        <xdr:sp macro="" textlink="">
          <xdr:nvSpPr>
            <xdr:cNvPr id="31747" name="Check Box 3" hidden="1">
              <a:extLst>
                <a:ext uri="{63B3BB69-23CF-44E3-9099-C40C66FF867C}">
                  <a14:compatExt spid="_x0000_s31747"/>
                </a:ext>
                <a:ext uri="{FF2B5EF4-FFF2-40B4-BE49-F238E27FC236}">
                  <a16:creationId xmlns:a16="http://schemas.microsoft.com/office/drawing/2014/main" id="{00000000-0008-0000-0D00-0000037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349250</xdr:colOff>
          <xdr:row>6</xdr:row>
          <xdr:rowOff>184150</xdr:rowOff>
        </xdr:from>
        <xdr:to>
          <xdr:col>9</xdr:col>
          <xdr:colOff>82550</xdr:colOff>
          <xdr:row>8</xdr:row>
          <xdr:rowOff>44450</xdr:rowOff>
        </xdr:to>
        <xdr:sp macro="" textlink="">
          <xdr:nvSpPr>
            <xdr:cNvPr id="31748" name="Check Box 4" hidden="1">
              <a:extLst>
                <a:ext uri="{63B3BB69-23CF-44E3-9099-C40C66FF867C}">
                  <a14:compatExt spid="_x0000_s31748"/>
                </a:ext>
                <a:ext uri="{FF2B5EF4-FFF2-40B4-BE49-F238E27FC236}">
                  <a16:creationId xmlns:a16="http://schemas.microsoft.com/office/drawing/2014/main" id="{00000000-0008-0000-0D00-0000047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101600</xdr:colOff>
          <xdr:row>6</xdr:row>
          <xdr:rowOff>177800</xdr:rowOff>
        </xdr:from>
        <xdr:to>
          <xdr:col>15</xdr:col>
          <xdr:colOff>101600</xdr:colOff>
          <xdr:row>8</xdr:row>
          <xdr:rowOff>38100</xdr:rowOff>
        </xdr:to>
        <xdr:sp macro="" textlink="">
          <xdr:nvSpPr>
            <xdr:cNvPr id="31749" name="Check Box 5" hidden="1">
              <a:extLst>
                <a:ext uri="{63B3BB69-23CF-44E3-9099-C40C66FF867C}">
                  <a14:compatExt spid="_x0000_s31749"/>
                </a:ext>
                <a:ext uri="{FF2B5EF4-FFF2-40B4-BE49-F238E27FC236}">
                  <a16:creationId xmlns:a16="http://schemas.microsoft.com/office/drawing/2014/main" id="{00000000-0008-0000-0D00-0000057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101600</xdr:colOff>
          <xdr:row>7</xdr:row>
          <xdr:rowOff>177800</xdr:rowOff>
        </xdr:from>
        <xdr:to>
          <xdr:col>15</xdr:col>
          <xdr:colOff>101600</xdr:colOff>
          <xdr:row>8</xdr:row>
          <xdr:rowOff>196850</xdr:rowOff>
        </xdr:to>
        <xdr:sp macro="" textlink="">
          <xdr:nvSpPr>
            <xdr:cNvPr id="31750" name="Check Box 6" hidden="1">
              <a:extLst>
                <a:ext uri="{63B3BB69-23CF-44E3-9099-C40C66FF867C}">
                  <a14:compatExt spid="_x0000_s31750"/>
                </a:ext>
                <a:ext uri="{FF2B5EF4-FFF2-40B4-BE49-F238E27FC236}">
                  <a16:creationId xmlns:a16="http://schemas.microsoft.com/office/drawing/2014/main" id="{00000000-0008-0000-0D00-0000067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27</xdr:row>
          <xdr:rowOff>146050</xdr:rowOff>
        </xdr:from>
        <xdr:to>
          <xdr:col>2</xdr:col>
          <xdr:colOff>342900</xdr:colOff>
          <xdr:row>29</xdr:row>
          <xdr:rowOff>31750</xdr:rowOff>
        </xdr:to>
        <xdr:sp macro="" textlink="">
          <xdr:nvSpPr>
            <xdr:cNvPr id="63489" name="Check Box 1" hidden="1">
              <a:extLst>
                <a:ext uri="{63B3BB69-23CF-44E3-9099-C40C66FF867C}">
                  <a14:compatExt spid="_x0000_s63489"/>
                </a:ext>
                <a:ext uri="{FF2B5EF4-FFF2-40B4-BE49-F238E27FC236}">
                  <a16:creationId xmlns:a16="http://schemas.microsoft.com/office/drawing/2014/main" id="{00000000-0008-0000-1000-000001F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28</xdr:row>
          <xdr:rowOff>139700</xdr:rowOff>
        </xdr:from>
        <xdr:to>
          <xdr:col>2</xdr:col>
          <xdr:colOff>342900</xdr:colOff>
          <xdr:row>30</xdr:row>
          <xdr:rowOff>25400</xdr:rowOff>
        </xdr:to>
        <xdr:sp macro="" textlink="">
          <xdr:nvSpPr>
            <xdr:cNvPr id="63490" name="Check Box 2" hidden="1">
              <a:extLst>
                <a:ext uri="{63B3BB69-23CF-44E3-9099-C40C66FF867C}">
                  <a14:compatExt spid="_x0000_s63490"/>
                </a:ext>
                <a:ext uri="{FF2B5EF4-FFF2-40B4-BE49-F238E27FC236}">
                  <a16:creationId xmlns:a16="http://schemas.microsoft.com/office/drawing/2014/main" id="{00000000-0008-0000-1000-000002F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29</xdr:row>
          <xdr:rowOff>139700</xdr:rowOff>
        </xdr:from>
        <xdr:to>
          <xdr:col>2</xdr:col>
          <xdr:colOff>342900</xdr:colOff>
          <xdr:row>31</xdr:row>
          <xdr:rowOff>25400</xdr:rowOff>
        </xdr:to>
        <xdr:sp macro="" textlink="">
          <xdr:nvSpPr>
            <xdr:cNvPr id="63491" name="Check Box 3" hidden="1">
              <a:extLst>
                <a:ext uri="{63B3BB69-23CF-44E3-9099-C40C66FF867C}">
                  <a14:compatExt spid="_x0000_s63491"/>
                </a:ext>
                <a:ext uri="{FF2B5EF4-FFF2-40B4-BE49-F238E27FC236}">
                  <a16:creationId xmlns:a16="http://schemas.microsoft.com/office/drawing/2014/main" id="{00000000-0008-0000-1000-000003F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30</xdr:row>
          <xdr:rowOff>139700</xdr:rowOff>
        </xdr:from>
        <xdr:to>
          <xdr:col>2</xdr:col>
          <xdr:colOff>342900</xdr:colOff>
          <xdr:row>32</xdr:row>
          <xdr:rowOff>25400</xdr:rowOff>
        </xdr:to>
        <xdr:sp macro="" textlink="">
          <xdr:nvSpPr>
            <xdr:cNvPr id="63492" name="Check Box 4" hidden="1">
              <a:extLst>
                <a:ext uri="{63B3BB69-23CF-44E3-9099-C40C66FF867C}">
                  <a14:compatExt spid="_x0000_s63492"/>
                </a:ext>
                <a:ext uri="{FF2B5EF4-FFF2-40B4-BE49-F238E27FC236}">
                  <a16:creationId xmlns:a16="http://schemas.microsoft.com/office/drawing/2014/main" id="{00000000-0008-0000-1000-000004F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31</xdr:row>
          <xdr:rowOff>146050</xdr:rowOff>
        </xdr:from>
        <xdr:to>
          <xdr:col>2</xdr:col>
          <xdr:colOff>342900</xdr:colOff>
          <xdr:row>33</xdr:row>
          <xdr:rowOff>31750</xdr:rowOff>
        </xdr:to>
        <xdr:sp macro="" textlink="">
          <xdr:nvSpPr>
            <xdr:cNvPr id="63493" name="Check Box 5" hidden="1">
              <a:extLst>
                <a:ext uri="{63B3BB69-23CF-44E3-9099-C40C66FF867C}">
                  <a14:compatExt spid="_x0000_s63493"/>
                </a:ext>
                <a:ext uri="{FF2B5EF4-FFF2-40B4-BE49-F238E27FC236}">
                  <a16:creationId xmlns:a16="http://schemas.microsoft.com/office/drawing/2014/main" id="{00000000-0008-0000-1000-000005F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139700</xdr:rowOff>
        </xdr:from>
        <xdr:to>
          <xdr:col>12</xdr:col>
          <xdr:colOff>101600</xdr:colOff>
          <xdr:row>31</xdr:row>
          <xdr:rowOff>25400</xdr:rowOff>
        </xdr:to>
        <xdr:sp macro="" textlink="">
          <xdr:nvSpPr>
            <xdr:cNvPr id="63494" name="Check Box 6" hidden="1">
              <a:extLst>
                <a:ext uri="{63B3BB69-23CF-44E3-9099-C40C66FF867C}">
                  <a14:compatExt spid="_x0000_s63494"/>
                </a:ext>
                <a:ext uri="{FF2B5EF4-FFF2-40B4-BE49-F238E27FC236}">
                  <a16:creationId xmlns:a16="http://schemas.microsoft.com/office/drawing/2014/main" id="{00000000-0008-0000-1000-000006F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139700</xdr:rowOff>
        </xdr:from>
        <xdr:to>
          <xdr:col>12</xdr:col>
          <xdr:colOff>101600</xdr:colOff>
          <xdr:row>30</xdr:row>
          <xdr:rowOff>25400</xdr:rowOff>
        </xdr:to>
        <xdr:sp macro="" textlink="">
          <xdr:nvSpPr>
            <xdr:cNvPr id="63495" name="Check Box 7" hidden="1">
              <a:extLst>
                <a:ext uri="{63B3BB69-23CF-44E3-9099-C40C66FF867C}">
                  <a14:compatExt spid="_x0000_s63495"/>
                </a:ext>
                <a:ext uri="{FF2B5EF4-FFF2-40B4-BE49-F238E27FC236}">
                  <a16:creationId xmlns:a16="http://schemas.microsoft.com/office/drawing/2014/main" id="{00000000-0008-0000-1000-000007F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139700</xdr:rowOff>
        </xdr:from>
        <xdr:to>
          <xdr:col>12</xdr:col>
          <xdr:colOff>101600</xdr:colOff>
          <xdr:row>29</xdr:row>
          <xdr:rowOff>25400</xdr:rowOff>
        </xdr:to>
        <xdr:sp macro="" textlink="">
          <xdr:nvSpPr>
            <xdr:cNvPr id="63496" name="Check Box 8" hidden="1">
              <a:extLst>
                <a:ext uri="{63B3BB69-23CF-44E3-9099-C40C66FF867C}">
                  <a14:compatExt spid="_x0000_s63496"/>
                </a:ext>
                <a:ext uri="{FF2B5EF4-FFF2-40B4-BE49-F238E27FC236}">
                  <a16:creationId xmlns:a16="http://schemas.microsoft.com/office/drawing/2014/main" id="{00000000-0008-0000-1000-000008F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44450</xdr:colOff>
          <xdr:row>37</xdr:row>
          <xdr:rowOff>146050</xdr:rowOff>
        </xdr:from>
        <xdr:to>
          <xdr:col>2</xdr:col>
          <xdr:colOff>349250</xdr:colOff>
          <xdr:row>39</xdr:row>
          <xdr:rowOff>31750</xdr:rowOff>
        </xdr:to>
        <xdr:sp macro="" textlink="">
          <xdr:nvSpPr>
            <xdr:cNvPr id="63497" name="Check Box 9" hidden="1">
              <a:extLst>
                <a:ext uri="{63B3BB69-23CF-44E3-9099-C40C66FF867C}">
                  <a14:compatExt spid="_x0000_s63497"/>
                </a:ext>
                <a:ext uri="{FF2B5EF4-FFF2-40B4-BE49-F238E27FC236}">
                  <a16:creationId xmlns:a16="http://schemas.microsoft.com/office/drawing/2014/main" id="{00000000-0008-0000-1000-000009F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44450</xdr:colOff>
          <xdr:row>36</xdr:row>
          <xdr:rowOff>139700</xdr:rowOff>
        </xdr:from>
        <xdr:to>
          <xdr:col>2</xdr:col>
          <xdr:colOff>349250</xdr:colOff>
          <xdr:row>38</xdr:row>
          <xdr:rowOff>25400</xdr:rowOff>
        </xdr:to>
        <xdr:sp macro="" textlink="">
          <xdr:nvSpPr>
            <xdr:cNvPr id="63498" name="Check Box 10" hidden="1">
              <a:extLst>
                <a:ext uri="{63B3BB69-23CF-44E3-9099-C40C66FF867C}">
                  <a14:compatExt spid="_x0000_s63498"/>
                </a:ext>
                <a:ext uri="{FF2B5EF4-FFF2-40B4-BE49-F238E27FC236}">
                  <a16:creationId xmlns:a16="http://schemas.microsoft.com/office/drawing/2014/main" id="{00000000-0008-0000-1000-00000AF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44450</xdr:colOff>
          <xdr:row>35</xdr:row>
          <xdr:rowOff>139700</xdr:rowOff>
        </xdr:from>
        <xdr:to>
          <xdr:col>2</xdr:col>
          <xdr:colOff>349250</xdr:colOff>
          <xdr:row>37</xdr:row>
          <xdr:rowOff>25400</xdr:rowOff>
        </xdr:to>
        <xdr:sp macro="" textlink="">
          <xdr:nvSpPr>
            <xdr:cNvPr id="63499" name="Check Box 11" hidden="1">
              <a:extLst>
                <a:ext uri="{63B3BB69-23CF-44E3-9099-C40C66FF867C}">
                  <a14:compatExt spid="_x0000_s63499"/>
                </a:ext>
                <a:ext uri="{FF2B5EF4-FFF2-40B4-BE49-F238E27FC236}">
                  <a16:creationId xmlns:a16="http://schemas.microsoft.com/office/drawing/2014/main" id="{00000000-0008-0000-1000-00000BF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44450</xdr:colOff>
          <xdr:row>34</xdr:row>
          <xdr:rowOff>139700</xdr:rowOff>
        </xdr:from>
        <xdr:to>
          <xdr:col>2</xdr:col>
          <xdr:colOff>349250</xdr:colOff>
          <xdr:row>36</xdr:row>
          <xdr:rowOff>6350</xdr:rowOff>
        </xdr:to>
        <xdr:sp macro="" textlink="">
          <xdr:nvSpPr>
            <xdr:cNvPr id="63500" name="Check Box 12" hidden="1">
              <a:extLst>
                <a:ext uri="{63B3BB69-23CF-44E3-9099-C40C66FF867C}">
                  <a14:compatExt spid="_x0000_s63500"/>
                </a:ext>
                <a:ext uri="{FF2B5EF4-FFF2-40B4-BE49-F238E27FC236}">
                  <a16:creationId xmlns:a16="http://schemas.microsoft.com/office/drawing/2014/main" id="{00000000-0008-0000-1000-00000CF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55</xdr:row>
          <xdr:rowOff>146050</xdr:rowOff>
        </xdr:from>
        <xdr:to>
          <xdr:col>7</xdr:col>
          <xdr:colOff>101600</xdr:colOff>
          <xdr:row>57</xdr:row>
          <xdr:rowOff>31750</xdr:rowOff>
        </xdr:to>
        <xdr:sp macro="" textlink="">
          <xdr:nvSpPr>
            <xdr:cNvPr id="63501" name="Check Box 13" hidden="1">
              <a:extLst>
                <a:ext uri="{63B3BB69-23CF-44E3-9099-C40C66FF867C}">
                  <a14:compatExt spid="_x0000_s63501"/>
                </a:ext>
                <a:ext uri="{FF2B5EF4-FFF2-40B4-BE49-F238E27FC236}">
                  <a16:creationId xmlns:a16="http://schemas.microsoft.com/office/drawing/2014/main" id="{00000000-0008-0000-1000-00000DF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SE" sz="800" b="0" i="0" u="none" strike="noStrike" baseline="0">
                  <a:solidFill>
                    <a:srgbClr val="000000"/>
                  </a:solidFill>
                  <a:latin typeface="Tahoma"/>
                  <a:ea typeface="Tahoma"/>
                  <a:cs typeface="Tahoma"/>
                </a:rPr>
                <a:t>Approved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101600</xdr:colOff>
          <xdr:row>55</xdr:row>
          <xdr:rowOff>158750</xdr:rowOff>
        </xdr:from>
        <xdr:to>
          <xdr:col>9</xdr:col>
          <xdr:colOff>114300</xdr:colOff>
          <xdr:row>57</xdr:row>
          <xdr:rowOff>38100</xdr:rowOff>
        </xdr:to>
        <xdr:sp macro="" textlink="">
          <xdr:nvSpPr>
            <xdr:cNvPr id="63502" name="Check Box 14" hidden="1">
              <a:extLst>
                <a:ext uri="{63B3BB69-23CF-44E3-9099-C40C66FF867C}">
                  <a14:compatExt spid="_x0000_s63502"/>
                </a:ext>
                <a:ext uri="{FF2B5EF4-FFF2-40B4-BE49-F238E27FC236}">
                  <a16:creationId xmlns:a16="http://schemas.microsoft.com/office/drawing/2014/main" id="{00000000-0008-0000-1000-00000EF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SE" sz="800" b="0" i="0" u="none" strike="noStrike" baseline="0">
                  <a:solidFill>
                    <a:srgbClr val="000000"/>
                  </a:solidFill>
                  <a:latin typeface="Tahoma"/>
                  <a:ea typeface="Tahoma"/>
                  <a:cs typeface="Tahoma"/>
                </a:rPr>
                <a:t>Rejected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56</xdr:row>
          <xdr:rowOff>158750</xdr:rowOff>
        </xdr:from>
        <xdr:to>
          <xdr:col>7</xdr:col>
          <xdr:colOff>273050</xdr:colOff>
          <xdr:row>58</xdr:row>
          <xdr:rowOff>69850</xdr:rowOff>
        </xdr:to>
        <xdr:sp macro="" textlink="">
          <xdr:nvSpPr>
            <xdr:cNvPr id="63503" name="Check Box 15" hidden="1">
              <a:extLst>
                <a:ext uri="{63B3BB69-23CF-44E3-9099-C40C66FF867C}">
                  <a14:compatExt spid="_x0000_s63503"/>
                </a:ext>
                <a:ext uri="{FF2B5EF4-FFF2-40B4-BE49-F238E27FC236}">
                  <a16:creationId xmlns:a16="http://schemas.microsoft.com/office/drawing/2014/main" id="{00000000-0008-0000-1000-00000FF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SE" sz="800" b="0" i="0" u="none" strike="noStrike" baseline="0">
                  <a:solidFill>
                    <a:srgbClr val="000000"/>
                  </a:solidFill>
                  <a:latin typeface="Tahoma"/>
                  <a:ea typeface="Tahoma"/>
                  <a:cs typeface="Tahoma"/>
                </a:rPr>
                <a:t>Interim Approval</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139700</xdr:rowOff>
        </xdr:from>
        <xdr:to>
          <xdr:col>12</xdr:col>
          <xdr:colOff>101600</xdr:colOff>
          <xdr:row>32</xdr:row>
          <xdr:rowOff>25400</xdr:rowOff>
        </xdr:to>
        <xdr:sp macro="" textlink="">
          <xdr:nvSpPr>
            <xdr:cNvPr id="63504" name="Check Box 16" hidden="1">
              <a:extLst>
                <a:ext uri="{63B3BB69-23CF-44E3-9099-C40C66FF867C}">
                  <a14:compatExt spid="_x0000_s63504"/>
                </a:ext>
                <a:ext uri="{FF2B5EF4-FFF2-40B4-BE49-F238E27FC236}">
                  <a16:creationId xmlns:a16="http://schemas.microsoft.com/office/drawing/2014/main" id="{00000000-0008-0000-1000-000010F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6350</xdr:colOff>
          <xdr:row>22</xdr:row>
          <xdr:rowOff>101600</xdr:rowOff>
        </xdr:from>
        <xdr:to>
          <xdr:col>16</xdr:col>
          <xdr:colOff>114300</xdr:colOff>
          <xdr:row>24</xdr:row>
          <xdr:rowOff>31750</xdr:rowOff>
        </xdr:to>
        <xdr:sp macro="" textlink="">
          <xdr:nvSpPr>
            <xdr:cNvPr id="63505" name="Check Box 17" hidden="1">
              <a:extLst>
                <a:ext uri="{63B3BB69-23CF-44E3-9099-C40C66FF867C}">
                  <a14:compatExt spid="_x0000_s63505"/>
                </a:ext>
                <a:ext uri="{FF2B5EF4-FFF2-40B4-BE49-F238E27FC236}">
                  <a16:creationId xmlns:a16="http://schemas.microsoft.com/office/drawing/2014/main" id="{00000000-0008-0000-1000-000011F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SE" sz="800" b="0" i="0" u="none" strike="noStrike" baseline="0">
                  <a:solidFill>
                    <a:srgbClr val="000000"/>
                  </a:solidFill>
                  <a:latin typeface="Tahoma"/>
                  <a:ea typeface="Tahoma"/>
                  <a:cs typeface="Tahoma"/>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101600</xdr:colOff>
          <xdr:row>22</xdr:row>
          <xdr:rowOff>101600</xdr:rowOff>
        </xdr:from>
        <xdr:to>
          <xdr:col>17</xdr:col>
          <xdr:colOff>501650</xdr:colOff>
          <xdr:row>24</xdr:row>
          <xdr:rowOff>31750</xdr:rowOff>
        </xdr:to>
        <xdr:sp macro="" textlink="">
          <xdr:nvSpPr>
            <xdr:cNvPr id="63506" name="Check Box 18" hidden="1">
              <a:extLst>
                <a:ext uri="{63B3BB69-23CF-44E3-9099-C40C66FF867C}">
                  <a14:compatExt spid="_x0000_s63506"/>
                </a:ext>
                <a:ext uri="{FF2B5EF4-FFF2-40B4-BE49-F238E27FC236}">
                  <a16:creationId xmlns:a16="http://schemas.microsoft.com/office/drawing/2014/main" id="{00000000-0008-0000-1000-000012F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SE" sz="800" b="0" i="0" u="none" strike="noStrike" baseline="0">
                  <a:solidFill>
                    <a:srgbClr val="000000"/>
                  </a:solidFill>
                  <a:latin typeface="Tahoma"/>
                  <a:ea typeface="Tahoma"/>
                  <a:cs typeface="Tahoma"/>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6350</xdr:colOff>
          <xdr:row>24</xdr:row>
          <xdr:rowOff>139700</xdr:rowOff>
        </xdr:from>
        <xdr:to>
          <xdr:col>16</xdr:col>
          <xdr:colOff>114300</xdr:colOff>
          <xdr:row>26</xdr:row>
          <xdr:rowOff>25400</xdr:rowOff>
        </xdr:to>
        <xdr:sp macro="" textlink="">
          <xdr:nvSpPr>
            <xdr:cNvPr id="63507" name="Check Box 19" hidden="1">
              <a:extLst>
                <a:ext uri="{63B3BB69-23CF-44E3-9099-C40C66FF867C}">
                  <a14:compatExt spid="_x0000_s63507"/>
                </a:ext>
                <a:ext uri="{FF2B5EF4-FFF2-40B4-BE49-F238E27FC236}">
                  <a16:creationId xmlns:a16="http://schemas.microsoft.com/office/drawing/2014/main" id="{00000000-0008-0000-1000-000013F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SE" sz="800" b="0" i="0" u="none" strike="noStrike" baseline="0">
                  <a:solidFill>
                    <a:srgbClr val="000000"/>
                  </a:solidFill>
                  <a:latin typeface="Tahoma"/>
                  <a:ea typeface="Tahoma"/>
                  <a:cs typeface="Tahoma"/>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24</xdr:row>
          <xdr:rowOff>146050</xdr:rowOff>
        </xdr:from>
        <xdr:to>
          <xdr:col>17</xdr:col>
          <xdr:colOff>520700</xdr:colOff>
          <xdr:row>26</xdr:row>
          <xdr:rowOff>31750</xdr:rowOff>
        </xdr:to>
        <xdr:sp macro="" textlink="">
          <xdr:nvSpPr>
            <xdr:cNvPr id="63508" name="Check Box 20" hidden="1">
              <a:extLst>
                <a:ext uri="{63B3BB69-23CF-44E3-9099-C40C66FF867C}">
                  <a14:compatExt spid="_x0000_s63508"/>
                </a:ext>
                <a:ext uri="{FF2B5EF4-FFF2-40B4-BE49-F238E27FC236}">
                  <a16:creationId xmlns:a16="http://schemas.microsoft.com/office/drawing/2014/main" id="{00000000-0008-0000-1000-000014F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SE" sz="800" b="0" i="0" u="none" strike="noStrike" baseline="0">
                  <a:solidFill>
                    <a:srgbClr val="000000"/>
                  </a:solidFill>
                  <a:latin typeface="Tahoma"/>
                  <a:ea typeface="Tahoma"/>
                  <a:cs typeface="Tahoma"/>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31</xdr:row>
          <xdr:rowOff>139700</xdr:rowOff>
        </xdr:from>
        <xdr:to>
          <xdr:col>12</xdr:col>
          <xdr:colOff>101600</xdr:colOff>
          <xdr:row>33</xdr:row>
          <xdr:rowOff>25400</xdr:rowOff>
        </xdr:to>
        <xdr:sp macro="" textlink="">
          <xdr:nvSpPr>
            <xdr:cNvPr id="63509" name="Check Box 21" hidden="1">
              <a:extLst>
                <a:ext uri="{63B3BB69-23CF-44E3-9099-C40C66FF867C}">
                  <a14:compatExt spid="_x0000_s63509"/>
                </a:ext>
                <a:ext uri="{FF2B5EF4-FFF2-40B4-BE49-F238E27FC236}">
                  <a16:creationId xmlns:a16="http://schemas.microsoft.com/office/drawing/2014/main" id="{00000000-0008-0000-1000-000015F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40</xdr:row>
          <xdr:rowOff>158750</xdr:rowOff>
        </xdr:from>
        <xdr:to>
          <xdr:col>3</xdr:col>
          <xdr:colOff>0</xdr:colOff>
          <xdr:row>42</xdr:row>
          <xdr:rowOff>25400</xdr:rowOff>
        </xdr:to>
        <xdr:sp macro="" textlink="">
          <xdr:nvSpPr>
            <xdr:cNvPr id="63510" name="Check Box 22" hidden="1">
              <a:extLst>
                <a:ext uri="{63B3BB69-23CF-44E3-9099-C40C66FF867C}">
                  <a14:compatExt spid="_x0000_s63510"/>
                </a:ext>
                <a:ext uri="{FF2B5EF4-FFF2-40B4-BE49-F238E27FC236}">
                  <a16:creationId xmlns:a16="http://schemas.microsoft.com/office/drawing/2014/main" id="{00000000-0008-0000-1000-000016F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3</xdr:col>
      <xdr:colOff>373380</xdr:colOff>
      <xdr:row>39</xdr:row>
      <xdr:rowOff>30480</xdr:rowOff>
    </xdr:from>
    <xdr:to>
      <xdr:col>14</xdr:col>
      <xdr:colOff>58396</xdr:colOff>
      <xdr:row>40</xdr:row>
      <xdr:rowOff>175259</xdr:rowOff>
    </xdr:to>
    <xdr:pic>
      <xdr:nvPicPr>
        <xdr:cNvPr id="2" name="Picture 4">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66850" y="6124575"/>
          <a:ext cx="3895066" cy="3238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177800</xdr:colOff>
          <xdr:row>9</xdr:row>
          <xdr:rowOff>38100</xdr:rowOff>
        </xdr:from>
        <xdr:to>
          <xdr:col>3</xdr:col>
          <xdr:colOff>412750</xdr:colOff>
          <xdr:row>9</xdr:row>
          <xdr:rowOff>266700</xdr:rowOff>
        </xdr:to>
        <xdr:sp macro="" textlink="">
          <xdr:nvSpPr>
            <xdr:cNvPr id="65537" name="Check Box 1" hidden="1">
              <a:extLst>
                <a:ext uri="{63B3BB69-23CF-44E3-9099-C40C66FF867C}">
                  <a14:compatExt spid="_x0000_s65537"/>
                </a:ext>
                <a:ext uri="{FF2B5EF4-FFF2-40B4-BE49-F238E27FC236}">
                  <a16:creationId xmlns:a16="http://schemas.microsoft.com/office/drawing/2014/main" id="{00000000-0008-0000-1100-0000010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177800</xdr:colOff>
          <xdr:row>9</xdr:row>
          <xdr:rowOff>260350</xdr:rowOff>
        </xdr:from>
        <xdr:to>
          <xdr:col>3</xdr:col>
          <xdr:colOff>412750</xdr:colOff>
          <xdr:row>10</xdr:row>
          <xdr:rowOff>254000</xdr:rowOff>
        </xdr:to>
        <xdr:sp macro="" textlink="">
          <xdr:nvSpPr>
            <xdr:cNvPr id="65538" name="Check Box 2" hidden="1">
              <a:extLst>
                <a:ext uri="{63B3BB69-23CF-44E3-9099-C40C66FF867C}">
                  <a14:compatExt spid="_x0000_s65538"/>
                </a:ext>
                <a:ext uri="{FF2B5EF4-FFF2-40B4-BE49-F238E27FC236}">
                  <a16:creationId xmlns:a16="http://schemas.microsoft.com/office/drawing/2014/main" id="{00000000-0008-0000-1100-0000020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330200</xdr:colOff>
          <xdr:row>10</xdr:row>
          <xdr:rowOff>6350</xdr:rowOff>
        </xdr:from>
        <xdr:to>
          <xdr:col>9</xdr:col>
          <xdr:colOff>31750</xdr:colOff>
          <xdr:row>10</xdr:row>
          <xdr:rowOff>222250</xdr:rowOff>
        </xdr:to>
        <xdr:sp macro="" textlink="">
          <xdr:nvSpPr>
            <xdr:cNvPr id="65539" name="Check Box 3" hidden="1">
              <a:extLst>
                <a:ext uri="{63B3BB69-23CF-44E3-9099-C40C66FF867C}">
                  <a14:compatExt spid="_x0000_s65539"/>
                </a:ext>
                <a:ext uri="{FF2B5EF4-FFF2-40B4-BE49-F238E27FC236}">
                  <a16:creationId xmlns:a16="http://schemas.microsoft.com/office/drawing/2014/main" id="{00000000-0008-0000-1100-0000030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311150</xdr:colOff>
          <xdr:row>9</xdr:row>
          <xdr:rowOff>38100</xdr:rowOff>
        </xdr:from>
        <xdr:to>
          <xdr:col>9</xdr:col>
          <xdr:colOff>25400</xdr:colOff>
          <xdr:row>9</xdr:row>
          <xdr:rowOff>234950</xdr:rowOff>
        </xdr:to>
        <xdr:sp macro="" textlink="">
          <xdr:nvSpPr>
            <xdr:cNvPr id="65540" name="Check Box 4" hidden="1">
              <a:extLst>
                <a:ext uri="{63B3BB69-23CF-44E3-9099-C40C66FF867C}">
                  <a14:compatExt spid="_x0000_s65540"/>
                </a:ext>
                <a:ext uri="{FF2B5EF4-FFF2-40B4-BE49-F238E27FC236}">
                  <a16:creationId xmlns:a16="http://schemas.microsoft.com/office/drawing/2014/main" id="{00000000-0008-0000-1100-0000040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387350</xdr:colOff>
          <xdr:row>9</xdr:row>
          <xdr:rowOff>31750</xdr:rowOff>
        </xdr:from>
        <xdr:to>
          <xdr:col>13</xdr:col>
          <xdr:colOff>25400</xdr:colOff>
          <xdr:row>9</xdr:row>
          <xdr:rowOff>260350</xdr:rowOff>
        </xdr:to>
        <xdr:sp macro="" textlink="">
          <xdr:nvSpPr>
            <xdr:cNvPr id="65541" name="Check Box 5" hidden="1">
              <a:extLst>
                <a:ext uri="{63B3BB69-23CF-44E3-9099-C40C66FF867C}">
                  <a14:compatExt spid="_x0000_s65541"/>
                </a:ext>
                <a:ext uri="{FF2B5EF4-FFF2-40B4-BE49-F238E27FC236}">
                  <a16:creationId xmlns:a16="http://schemas.microsoft.com/office/drawing/2014/main" id="{00000000-0008-0000-1100-0000050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406400</xdr:colOff>
          <xdr:row>9</xdr:row>
          <xdr:rowOff>254000</xdr:rowOff>
        </xdr:from>
        <xdr:to>
          <xdr:col>13</xdr:col>
          <xdr:colOff>25400</xdr:colOff>
          <xdr:row>10</xdr:row>
          <xdr:rowOff>260350</xdr:rowOff>
        </xdr:to>
        <xdr:sp macro="" textlink="">
          <xdr:nvSpPr>
            <xdr:cNvPr id="65542" name="Check Box 6" hidden="1">
              <a:extLst>
                <a:ext uri="{63B3BB69-23CF-44E3-9099-C40C66FF867C}">
                  <a14:compatExt spid="_x0000_s65542"/>
                </a:ext>
                <a:ext uri="{FF2B5EF4-FFF2-40B4-BE49-F238E27FC236}">
                  <a16:creationId xmlns:a16="http://schemas.microsoft.com/office/drawing/2014/main" id="{00000000-0008-0000-1100-0000060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82550</xdr:colOff>
          <xdr:row>47</xdr:row>
          <xdr:rowOff>38100</xdr:rowOff>
        </xdr:from>
        <xdr:to>
          <xdr:col>1</xdr:col>
          <xdr:colOff>387350</xdr:colOff>
          <xdr:row>47</xdr:row>
          <xdr:rowOff>260350</xdr:rowOff>
        </xdr:to>
        <xdr:sp macro="" textlink="">
          <xdr:nvSpPr>
            <xdr:cNvPr id="65543" name="Check Box 7" hidden="1">
              <a:extLst>
                <a:ext uri="{63B3BB69-23CF-44E3-9099-C40C66FF867C}">
                  <a14:compatExt spid="_x0000_s65543"/>
                </a:ext>
                <a:ext uri="{FF2B5EF4-FFF2-40B4-BE49-F238E27FC236}">
                  <a16:creationId xmlns:a16="http://schemas.microsoft.com/office/drawing/2014/main" id="{00000000-0008-0000-1100-000007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82550</xdr:colOff>
          <xdr:row>49</xdr:row>
          <xdr:rowOff>44450</xdr:rowOff>
        </xdr:from>
        <xdr:to>
          <xdr:col>1</xdr:col>
          <xdr:colOff>374650</xdr:colOff>
          <xdr:row>49</xdr:row>
          <xdr:rowOff>234950</xdr:rowOff>
        </xdr:to>
        <xdr:sp macro="" textlink="">
          <xdr:nvSpPr>
            <xdr:cNvPr id="65544" name="Check Box 8" hidden="1">
              <a:extLst>
                <a:ext uri="{63B3BB69-23CF-44E3-9099-C40C66FF867C}">
                  <a14:compatExt spid="_x0000_s65544"/>
                </a:ext>
                <a:ext uri="{FF2B5EF4-FFF2-40B4-BE49-F238E27FC236}">
                  <a16:creationId xmlns:a16="http://schemas.microsoft.com/office/drawing/2014/main" id="{00000000-0008-0000-1100-000008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46</xdr:row>
          <xdr:rowOff>38100</xdr:rowOff>
        </xdr:from>
        <xdr:to>
          <xdr:col>1</xdr:col>
          <xdr:colOff>342900</xdr:colOff>
          <xdr:row>46</xdr:row>
          <xdr:rowOff>234950</xdr:rowOff>
        </xdr:to>
        <xdr:sp macro="" textlink="">
          <xdr:nvSpPr>
            <xdr:cNvPr id="65545" name="Check Box 9" hidden="1">
              <a:extLst>
                <a:ext uri="{63B3BB69-23CF-44E3-9099-C40C66FF867C}">
                  <a14:compatExt spid="_x0000_s65545"/>
                </a:ext>
                <a:ext uri="{FF2B5EF4-FFF2-40B4-BE49-F238E27FC236}">
                  <a16:creationId xmlns:a16="http://schemas.microsoft.com/office/drawing/2014/main" id="{00000000-0008-0000-1100-000009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82550</xdr:colOff>
          <xdr:row>48</xdr:row>
          <xdr:rowOff>44450</xdr:rowOff>
        </xdr:from>
        <xdr:to>
          <xdr:col>1</xdr:col>
          <xdr:colOff>374650</xdr:colOff>
          <xdr:row>48</xdr:row>
          <xdr:rowOff>234950</xdr:rowOff>
        </xdr:to>
        <xdr:sp macro="" textlink="">
          <xdr:nvSpPr>
            <xdr:cNvPr id="65546" name="Check Box 10" hidden="1">
              <a:extLst>
                <a:ext uri="{63B3BB69-23CF-44E3-9099-C40C66FF867C}">
                  <a14:compatExt spid="_x0000_s65546"/>
                </a:ext>
                <a:ext uri="{FF2B5EF4-FFF2-40B4-BE49-F238E27FC236}">
                  <a16:creationId xmlns:a16="http://schemas.microsoft.com/office/drawing/2014/main" id="{00000000-0008-0000-1100-00000A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82550</xdr:colOff>
          <xdr:row>49</xdr:row>
          <xdr:rowOff>44450</xdr:rowOff>
        </xdr:from>
        <xdr:to>
          <xdr:col>1</xdr:col>
          <xdr:colOff>374650</xdr:colOff>
          <xdr:row>49</xdr:row>
          <xdr:rowOff>234950</xdr:rowOff>
        </xdr:to>
        <xdr:sp macro="" textlink="">
          <xdr:nvSpPr>
            <xdr:cNvPr id="65547" name="Check Box 11" hidden="1">
              <a:extLst>
                <a:ext uri="{63B3BB69-23CF-44E3-9099-C40C66FF867C}">
                  <a14:compatExt spid="_x0000_s65547"/>
                </a:ext>
                <a:ext uri="{FF2B5EF4-FFF2-40B4-BE49-F238E27FC236}">
                  <a16:creationId xmlns:a16="http://schemas.microsoft.com/office/drawing/2014/main" id="{00000000-0008-0000-1100-00000B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82550</xdr:colOff>
          <xdr:row>50</xdr:row>
          <xdr:rowOff>44450</xdr:rowOff>
        </xdr:from>
        <xdr:to>
          <xdr:col>1</xdr:col>
          <xdr:colOff>374650</xdr:colOff>
          <xdr:row>50</xdr:row>
          <xdr:rowOff>254000</xdr:rowOff>
        </xdr:to>
        <xdr:sp macro="" textlink="">
          <xdr:nvSpPr>
            <xdr:cNvPr id="65548" name="Check Box 12" hidden="1">
              <a:extLst>
                <a:ext uri="{63B3BB69-23CF-44E3-9099-C40C66FF867C}">
                  <a14:compatExt spid="_x0000_s65548"/>
                </a:ext>
                <a:ext uri="{FF2B5EF4-FFF2-40B4-BE49-F238E27FC236}">
                  <a16:creationId xmlns:a16="http://schemas.microsoft.com/office/drawing/2014/main" id="{00000000-0008-0000-1100-00000C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82550</xdr:colOff>
          <xdr:row>50</xdr:row>
          <xdr:rowOff>44450</xdr:rowOff>
        </xdr:from>
        <xdr:to>
          <xdr:col>1</xdr:col>
          <xdr:colOff>374650</xdr:colOff>
          <xdr:row>50</xdr:row>
          <xdr:rowOff>254000</xdr:rowOff>
        </xdr:to>
        <xdr:sp macro="" textlink="">
          <xdr:nvSpPr>
            <xdr:cNvPr id="65549" name="Check Box 13" hidden="1">
              <a:extLst>
                <a:ext uri="{63B3BB69-23CF-44E3-9099-C40C66FF867C}">
                  <a14:compatExt spid="_x0000_s65549"/>
                </a:ext>
                <a:ext uri="{FF2B5EF4-FFF2-40B4-BE49-F238E27FC236}">
                  <a16:creationId xmlns:a16="http://schemas.microsoft.com/office/drawing/2014/main" id="{00000000-0008-0000-1100-00000D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82550</xdr:colOff>
          <xdr:row>51</xdr:row>
          <xdr:rowOff>44450</xdr:rowOff>
        </xdr:from>
        <xdr:to>
          <xdr:col>1</xdr:col>
          <xdr:colOff>374650</xdr:colOff>
          <xdr:row>51</xdr:row>
          <xdr:rowOff>254000</xdr:rowOff>
        </xdr:to>
        <xdr:sp macro="" textlink="">
          <xdr:nvSpPr>
            <xdr:cNvPr id="65550" name="Check Box 14" hidden="1">
              <a:extLst>
                <a:ext uri="{63B3BB69-23CF-44E3-9099-C40C66FF867C}">
                  <a14:compatExt spid="_x0000_s65550"/>
                </a:ext>
                <a:ext uri="{FF2B5EF4-FFF2-40B4-BE49-F238E27FC236}">
                  <a16:creationId xmlns:a16="http://schemas.microsoft.com/office/drawing/2014/main" id="{00000000-0008-0000-1100-00000E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82550</xdr:colOff>
          <xdr:row>51</xdr:row>
          <xdr:rowOff>44450</xdr:rowOff>
        </xdr:from>
        <xdr:to>
          <xdr:col>1</xdr:col>
          <xdr:colOff>374650</xdr:colOff>
          <xdr:row>51</xdr:row>
          <xdr:rowOff>254000</xdr:rowOff>
        </xdr:to>
        <xdr:sp macro="" textlink="">
          <xdr:nvSpPr>
            <xdr:cNvPr id="65551" name="Check Box 15" hidden="1">
              <a:extLst>
                <a:ext uri="{63B3BB69-23CF-44E3-9099-C40C66FF867C}">
                  <a14:compatExt spid="_x0000_s65551"/>
                </a:ext>
                <a:ext uri="{FF2B5EF4-FFF2-40B4-BE49-F238E27FC236}">
                  <a16:creationId xmlns:a16="http://schemas.microsoft.com/office/drawing/2014/main" id="{00000000-0008-0000-1100-00000F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82550</xdr:colOff>
          <xdr:row>52</xdr:row>
          <xdr:rowOff>44450</xdr:rowOff>
        </xdr:from>
        <xdr:to>
          <xdr:col>1</xdr:col>
          <xdr:colOff>374650</xdr:colOff>
          <xdr:row>52</xdr:row>
          <xdr:rowOff>254000</xdr:rowOff>
        </xdr:to>
        <xdr:sp macro="" textlink="">
          <xdr:nvSpPr>
            <xdr:cNvPr id="65552" name="Check Box 16" hidden="1">
              <a:extLst>
                <a:ext uri="{63B3BB69-23CF-44E3-9099-C40C66FF867C}">
                  <a14:compatExt spid="_x0000_s65552"/>
                </a:ext>
                <a:ext uri="{FF2B5EF4-FFF2-40B4-BE49-F238E27FC236}">
                  <a16:creationId xmlns:a16="http://schemas.microsoft.com/office/drawing/2014/main" id="{00000000-0008-0000-1100-000010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82550</xdr:colOff>
          <xdr:row>52</xdr:row>
          <xdr:rowOff>44450</xdr:rowOff>
        </xdr:from>
        <xdr:to>
          <xdr:col>1</xdr:col>
          <xdr:colOff>374650</xdr:colOff>
          <xdr:row>52</xdr:row>
          <xdr:rowOff>254000</xdr:rowOff>
        </xdr:to>
        <xdr:sp macro="" textlink="">
          <xdr:nvSpPr>
            <xdr:cNvPr id="65553" name="Check Box 17" hidden="1">
              <a:extLst>
                <a:ext uri="{63B3BB69-23CF-44E3-9099-C40C66FF867C}">
                  <a14:compatExt spid="_x0000_s65553"/>
                </a:ext>
                <a:ext uri="{FF2B5EF4-FFF2-40B4-BE49-F238E27FC236}">
                  <a16:creationId xmlns:a16="http://schemas.microsoft.com/office/drawing/2014/main" id="{00000000-0008-0000-1100-000011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82550</xdr:colOff>
          <xdr:row>53</xdr:row>
          <xdr:rowOff>44450</xdr:rowOff>
        </xdr:from>
        <xdr:to>
          <xdr:col>1</xdr:col>
          <xdr:colOff>374650</xdr:colOff>
          <xdr:row>53</xdr:row>
          <xdr:rowOff>254000</xdr:rowOff>
        </xdr:to>
        <xdr:sp macro="" textlink="">
          <xdr:nvSpPr>
            <xdr:cNvPr id="65554" name="Check Box 18" hidden="1">
              <a:extLst>
                <a:ext uri="{63B3BB69-23CF-44E3-9099-C40C66FF867C}">
                  <a14:compatExt spid="_x0000_s65554"/>
                </a:ext>
                <a:ext uri="{FF2B5EF4-FFF2-40B4-BE49-F238E27FC236}">
                  <a16:creationId xmlns:a16="http://schemas.microsoft.com/office/drawing/2014/main" id="{00000000-0008-0000-1100-000012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82550</xdr:colOff>
          <xdr:row>53</xdr:row>
          <xdr:rowOff>44450</xdr:rowOff>
        </xdr:from>
        <xdr:to>
          <xdr:col>1</xdr:col>
          <xdr:colOff>374650</xdr:colOff>
          <xdr:row>53</xdr:row>
          <xdr:rowOff>254000</xdr:rowOff>
        </xdr:to>
        <xdr:sp macro="" textlink="">
          <xdr:nvSpPr>
            <xdr:cNvPr id="65555" name="Check Box 19" hidden="1">
              <a:extLst>
                <a:ext uri="{63B3BB69-23CF-44E3-9099-C40C66FF867C}">
                  <a14:compatExt spid="_x0000_s65555"/>
                </a:ext>
                <a:ext uri="{FF2B5EF4-FFF2-40B4-BE49-F238E27FC236}">
                  <a16:creationId xmlns:a16="http://schemas.microsoft.com/office/drawing/2014/main" id="{00000000-0008-0000-1100-000013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82550</xdr:colOff>
          <xdr:row>54</xdr:row>
          <xdr:rowOff>44450</xdr:rowOff>
        </xdr:from>
        <xdr:to>
          <xdr:col>1</xdr:col>
          <xdr:colOff>374650</xdr:colOff>
          <xdr:row>54</xdr:row>
          <xdr:rowOff>254000</xdr:rowOff>
        </xdr:to>
        <xdr:sp macro="" textlink="">
          <xdr:nvSpPr>
            <xdr:cNvPr id="65556" name="Check Box 20" hidden="1">
              <a:extLst>
                <a:ext uri="{63B3BB69-23CF-44E3-9099-C40C66FF867C}">
                  <a14:compatExt spid="_x0000_s65556"/>
                </a:ext>
                <a:ext uri="{FF2B5EF4-FFF2-40B4-BE49-F238E27FC236}">
                  <a16:creationId xmlns:a16="http://schemas.microsoft.com/office/drawing/2014/main" id="{00000000-0008-0000-1100-000014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82550</xdr:colOff>
          <xdr:row>54</xdr:row>
          <xdr:rowOff>44450</xdr:rowOff>
        </xdr:from>
        <xdr:to>
          <xdr:col>1</xdr:col>
          <xdr:colOff>374650</xdr:colOff>
          <xdr:row>54</xdr:row>
          <xdr:rowOff>254000</xdr:rowOff>
        </xdr:to>
        <xdr:sp macro="" textlink="">
          <xdr:nvSpPr>
            <xdr:cNvPr id="65557" name="Check Box 21" hidden="1">
              <a:extLst>
                <a:ext uri="{63B3BB69-23CF-44E3-9099-C40C66FF867C}">
                  <a14:compatExt spid="_x0000_s65557"/>
                </a:ext>
                <a:ext uri="{FF2B5EF4-FFF2-40B4-BE49-F238E27FC236}">
                  <a16:creationId xmlns:a16="http://schemas.microsoft.com/office/drawing/2014/main" id="{00000000-0008-0000-1100-000015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82550</xdr:colOff>
          <xdr:row>55</xdr:row>
          <xdr:rowOff>44450</xdr:rowOff>
        </xdr:from>
        <xdr:to>
          <xdr:col>1</xdr:col>
          <xdr:colOff>374650</xdr:colOff>
          <xdr:row>55</xdr:row>
          <xdr:rowOff>254000</xdr:rowOff>
        </xdr:to>
        <xdr:sp macro="" textlink="">
          <xdr:nvSpPr>
            <xdr:cNvPr id="65558" name="Check Box 22" hidden="1">
              <a:extLst>
                <a:ext uri="{63B3BB69-23CF-44E3-9099-C40C66FF867C}">
                  <a14:compatExt spid="_x0000_s65558"/>
                </a:ext>
                <a:ext uri="{FF2B5EF4-FFF2-40B4-BE49-F238E27FC236}">
                  <a16:creationId xmlns:a16="http://schemas.microsoft.com/office/drawing/2014/main" id="{00000000-0008-0000-1100-000016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82550</xdr:colOff>
          <xdr:row>55</xdr:row>
          <xdr:rowOff>44450</xdr:rowOff>
        </xdr:from>
        <xdr:to>
          <xdr:col>1</xdr:col>
          <xdr:colOff>374650</xdr:colOff>
          <xdr:row>55</xdr:row>
          <xdr:rowOff>254000</xdr:rowOff>
        </xdr:to>
        <xdr:sp macro="" textlink="">
          <xdr:nvSpPr>
            <xdr:cNvPr id="65559" name="Check Box 23" hidden="1">
              <a:extLst>
                <a:ext uri="{63B3BB69-23CF-44E3-9099-C40C66FF867C}">
                  <a14:compatExt spid="_x0000_s65559"/>
                </a:ext>
                <a:ext uri="{FF2B5EF4-FFF2-40B4-BE49-F238E27FC236}">
                  <a16:creationId xmlns:a16="http://schemas.microsoft.com/office/drawing/2014/main" id="{00000000-0008-0000-1100-000017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82550</xdr:colOff>
          <xdr:row>56</xdr:row>
          <xdr:rowOff>44450</xdr:rowOff>
        </xdr:from>
        <xdr:to>
          <xdr:col>1</xdr:col>
          <xdr:colOff>374650</xdr:colOff>
          <xdr:row>56</xdr:row>
          <xdr:rowOff>254000</xdr:rowOff>
        </xdr:to>
        <xdr:sp macro="" textlink="">
          <xdr:nvSpPr>
            <xdr:cNvPr id="65560" name="Check Box 24" hidden="1">
              <a:extLst>
                <a:ext uri="{63B3BB69-23CF-44E3-9099-C40C66FF867C}">
                  <a14:compatExt spid="_x0000_s65560"/>
                </a:ext>
                <a:ext uri="{FF2B5EF4-FFF2-40B4-BE49-F238E27FC236}">
                  <a16:creationId xmlns:a16="http://schemas.microsoft.com/office/drawing/2014/main" id="{00000000-0008-0000-1100-000018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82550</xdr:colOff>
          <xdr:row>56</xdr:row>
          <xdr:rowOff>44450</xdr:rowOff>
        </xdr:from>
        <xdr:to>
          <xdr:col>1</xdr:col>
          <xdr:colOff>374650</xdr:colOff>
          <xdr:row>56</xdr:row>
          <xdr:rowOff>254000</xdr:rowOff>
        </xdr:to>
        <xdr:sp macro="" textlink="">
          <xdr:nvSpPr>
            <xdr:cNvPr id="65561" name="Check Box 25" hidden="1">
              <a:extLst>
                <a:ext uri="{63B3BB69-23CF-44E3-9099-C40C66FF867C}">
                  <a14:compatExt spid="_x0000_s65561"/>
                </a:ext>
                <a:ext uri="{FF2B5EF4-FFF2-40B4-BE49-F238E27FC236}">
                  <a16:creationId xmlns:a16="http://schemas.microsoft.com/office/drawing/2014/main" id="{00000000-0008-0000-1100-000019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82550</xdr:colOff>
          <xdr:row>57</xdr:row>
          <xdr:rowOff>44450</xdr:rowOff>
        </xdr:from>
        <xdr:to>
          <xdr:col>1</xdr:col>
          <xdr:colOff>374650</xdr:colOff>
          <xdr:row>57</xdr:row>
          <xdr:rowOff>254000</xdr:rowOff>
        </xdr:to>
        <xdr:sp macro="" textlink="">
          <xdr:nvSpPr>
            <xdr:cNvPr id="65562" name="Check Box 26" hidden="1">
              <a:extLst>
                <a:ext uri="{63B3BB69-23CF-44E3-9099-C40C66FF867C}">
                  <a14:compatExt spid="_x0000_s65562"/>
                </a:ext>
                <a:ext uri="{FF2B5EF4-FFF2-40B4-BE49-F238E27FC236}">
                  <a16:creationId xmlns:a16="http://schemas.microsoft.com/office/drawing/2014/main" id="{00000000-0008-0000-1100-00001A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82550</xdr:colOff>
          <xdr:row>57</xdr:row>
          <xdr:rowOff>44450</xdr:rowOff>
        </xdr:from>
        <xdr:to>
          <xdr:col>1</xdr:col>
          <xdr:colOff>374650</xdr:colOff>
          <xdr:row>57</xdr:row>
          <xdr:rowOff>254000</xdr:rowOff>
        </xdr:to>
        <xdr:sp macro="" textlink="">
          <xdr:nvSpPr>
            <xdr:cNvPr id="65563" name="Check Box 27" hidden="1">
              <a:extLst>
                <a:ext uri="{63B3BB69-23CF-44E3-9099-C40C66FF867C}">
                  <a14:compatExt spid="_x0000_s65563"/>
                </a:ext>
                <a:ext uri="{FF2B5EF4-FFF2-40B4-BE49-F238E27FC236}">
                  <a16:creationId xmlns:a16="http://schemas.microsoft.com/office/drawing/2014/main" id="{00000000-0008-0000-1100-00001B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person displayName="Paulo Santos" id="{8144CB09-B611-48BA-9168-2709D8DE42C5}" userId="S::Paulo.Santos@wfsinc.com::5a6f0da0-a93f-4cf6-a36b-e2d83fc01469"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H9" dT="2023-02-24T22:53:22.56" personId="{8144CB09-B611-48BA-9168-2709D8DE42C5}" id="{3D7FB838-E611-4C5B-8A68-CB4153C7F2EB}">
    <text>See Section 2.5.7 Severity (S) from VDA AIAG FMEA Handbook 1st Ed as Reference</text>
  </threadedComment>
  <threadedComment ref="L9" dT="2023-02-24T22:53:55.62" personId="{8144CB09-B611-48BA-9168-2709D8DE42C5}" id="{1B20053F-66D0-4EEF-8070-42C8C0D9A680}">
    <text>See Section 2.5.8 Occurrence (O) from VDA AIAG FMEA Handbook 1st Ed as Reference</text>
  </threadedComment>
  <threadedComment ref="N9" dT="2023-02-24T22:55:26.43" personId="{8144CB09-B611-48BA-9168-2709D8DE42C5}" id="{2F2574BD-6917-4718-A7B9-90178DD9919B}">
    <text>See Section 2.5.9 Detection (D) from VDA AIAG FMEA Handbook 1st Ed as Reference</text>
  </threadedComment>
  <threadedComment ref="Z9" dT="2023-02-24T22:57:52.50" personId="{8144CB09-B611-48BA-9168-2709D8DE42C5}" id="{DB2FB97E-6D8D-4B65-BE51-F1406E260C6B}">
    <text>See Section 2.5.7 Severity (S) from VDA AIAG FMEA Handbook 1st Ed as Reference</text>
  </threadedComment>
  <threadedComment ref="AA9" dT="2023-02-24T22:58:24.71" personId="{8144CB09-B611-48BA-9168-2709D8DE42C5}" id="{4AF966D5-2900-4512-A66B-2864E92DCFF9}">
    <text>See Section 2.5.8 Occurrence (O) from VDA AIAG FMEA Handbook 1st Ed as Reference</text>
  </threadedComment>
  <threadedComment ref="AB9" dT="2023-02-24T22:58:45.52" personId="{8144CB09-B611-48BA-9168-2709D8DE42C5}" id="{64C0B013-F15D-4192-B3F3-50CD8AE9AA87}">
    <text>See Section 2.5.9 Detection (D) from VDA AIAG FMEA Handbook 1st Ed as Reference</text>
  </threadedComment>
</ThreadedComments>
</file>

<file path=xl/threadedComments/threadedComment2.xml><?xml version="1.0" encoding="utf-8"?>
<ThreadedComments xmlns="http://schemas.microsoft.com/office/spreadsheetml/2018/threadedcomments" xmlns:x="http://schemas.openxmlformats.org/spreadsheetml/2006/main">
  <threadedComment ref="K9" dT="2023-02-24T23:16:57.42" personId="{8144CB09-B611-48BA-9168-2709D8DE42C5}" id="{A97898E9-BC83-47C6-B616-9D230F081442}">
    <text>See Section 3.5.6 Severity (S) from VDA AIAG FMEA Handbook 1st Ed as Reference</text>
  </threadedComment>
  <threadedComment ref="O9" dT="2023-02-24T23:19:17.29" personId="{8144CB09-B611-48BA-9168-2709D8DE42C5}" id="{8DCFC253-644A-48DC-807C-CB59633F7961}">
    <text>See Section 3.5.7 Occurrence (O) from VDA AIAG FMEA Handbook 1st Ed as Reference</text>
  </threadedComment>
  <threadedComment ref="Q9" dT="2023-02-24T23:19:58.00" personId="{8144CB09-B611-48BA-9168-2709D8DE42C5}" id="{A4BEA55C-5000-4BDC-BDF4-C0F1379F6603}">
    <text>See Section 3.5.8 Detection (D) from VDA AIAG FMEA Handbook 1st Ed as Reference</text>
  </threadedComment>
  <threadedComment ref="AC9" dT="2023-02-24T23:29:46.07" personId="{8144CB09-B611-48BA-9168-2709D8DE42C5}" id="{034935E9-146C-45DE-80C8-1DD0CF5881B1}">
    <text>See Section 3.5.6 Severity (S) from VDA AIAG FMEA Handbook 1st Ed as Reference</text>
  </threadedComment>
  <threadedComment ref="AD9" dT="2023-02-24T23:29:22.82" personId="{8144CB09-B611-48BA-9168-2709D8DE42C5}" id="{8C780A1F-6A4A-4182-BFA1-330C747C8C5F}">
    <text>See Section 3.5.7 Occurrence (O) from VDA AIAG FMEA Handbook 1st Ed as Reference</text>
  </threadedComment>
  <threadedComment ref="AE9" dT="2023-02-24T23:29:00.22" personId="{8144CB09-B611-48BA-9168-2709D8DE42C5}" id="{169A0660-1B24-4184-AD58-F0F6BCF3B2E1}">
    <text>See Section 3.5.8 Detection (D) from VDA AIAG FMEA Handbook 1st Ed as Reference</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drawing" Target="../drawings/drawing6.xml"/><Relationship Id="rId7" Type="http://schemas.openxmlformats.org/officeDocument/2006/relationships/ctrlProp" Target="../ctrlProps/ctrlProp8.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6" Type="http://schemas.openxmlformats.org/officeDocument/2006/relationships/ctrlProp" Target="../ctrlProps/ctrlProp7.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vmlDrawing" Target="../drawings/vmlDrawing9.vml"/><Relationship Id="rId9" Type="http://schemas.openxmlformats.org/officeDocument/2006/relationships/ctrlProp" Target="../ctrlProps/ctrlProp10.xm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18" Type="http://schemas.openxmlformats.org/officeDocument/2006/relationships/ctrlProp" Target="../ctrlProps/ctrlProp26.xml"/><Relationship Id="rId3" Type="http://schemas.openxmlformats.org/officeDocument/2006/relationships/vmlDrawing" Target="../drawings/vmlDrawing10.vml"/><Relationship Id="rId21" Type="http://schemas.openxmlformats.org/officeDocument/2006/relationships/ctrlProp" Target="../ctrlProps/ctrlProp29.xml"/><Relationship Id="rId7" Type="http://schemas.openxmlformats.org/officeDocument/2006/relationships/ctrlProp" Target="../ctrlProps/ctrlProp15.xml"/><Relationship Id="rId12" Type="http://schemas.openxmlformats.org/officeDocument/2006/relationships/ctrlProp" Target="../ctrlProps/ctrlProp20.xml"/><Relationship Id="rId17" Type="http://schemas.openxmlformats.org/officeDocument/2006/relationships/ctrlProp" Target="../ctrlProps/ctrlProp25.xml"/><Relationship Id="rId25" Type="http://schemas.openxmlformats.org/officeDocument/2006/relationships/ctrlProp" Target="../ctrlProps/ctrlProp33.xml"/><Relationship Id="rId2" Type="http://schemas.openxmlformats.org/officeDocument/2006/relationships/drawing" Target="../drawings/drawing7.xml"/><Relationship Id="rId16" Type="http://schemas.openxmlformats.org/officeDocument/2006/relationships/ctrlProp" Target="../ctrlProps/ctrlProp24.xml"/><Relationship Id="rId20" Type="http://schemas.openxmlformats.org/officeDocument/2006/relationships/ctrlProp" Target="../ctrlProps/ctrlProp28.xml"/><Relationship Id="rId1" Type="http://schemas.openxmlformats.org/officeDocument/2006/relationships/printerSettings" Target="../printerSettings/printerSettings29.bin"/><Relationship Id="rId6" Type="http://schemas.openxmlformats.org/officeDocument/2006/relationships/ctrlProp" Target="../ctrlProps/ctrlProp14.xml"/><Relationship Id="rId11" Type="http://schemas.openxmlformats.org/officeDocument/2006/relationships/ctrlProp" Target="../ctrlProps/ctrlProp19.xml"/><Relationship Id="rId24" Type="http://schemas.openxmlformats.org/officeDocument/2006/relationships/ctrlProp" Target="../ctrlProps/ctrlProp32.xml"/><Relationship Id="rId5" Type="http://schemas.openxmlformats.org/officeDocument/2006/relationships/ctrlProp" Target="../ctrlProps/ctrlProp13.xml"/><Relationship Id="rId15" Type="http://schemas.openxmlformats.org/officeDocument/2006/relationships/ctrlProp" Target="../ctrlProps/ctrlProp23.xml"/><Relationship Id="rId23" Type="http://schemas.openxmlformats.org/officeDocument/2006/relationships/ctrlProp" Target="../ctrlProps/ctrlProp31.xml"/><Relationship Id="rId10" Type="http://schemas.openxmlformats.org/officeDocument/2006/relationships/ctrlProp" Target="../ctrlProps/ctrlProp18.xml"/><Relationship Id="rId19" Type="http://schemas.openxmlformats.org/officeDocument/2006/relationships/ctrlProp" Target="../ctrlProps/ctrlProp27.xml"/><Relationship Id="rId4" Type="http://schemas.openxmlformats.org/officeDocument/2006/relationships/ctrlProp" Target="../ctrlProps/ctrlProp12.xml"/><Relationship Id="rId9" Type="http://schemas.openxmlformats.org/officeDocument/2006/relationships/ctrlProp" Target="../ctrlProps/ctrlProp17.xml"/><Relationship Id="rId14" Type="http://schemas.openxmlformats.org/officeDocument/2006/relationships/ctrlProp" Target="../ctrlProps/ctrlProp22.xml"/><Relationship Id="rId22" Type="http://schemas.openxmlformats.org/officeDocument/2006/relationships/ctrlProp" Target="../ctrlProps/ctrlProp30.xml"/></Relationships>
</file>

<file path=xl/worksheets/_rels/sheet18.xml.rels><?xml version="1.0" encoding="UTF-8" standalone="yes"?>
<Relationships xmlns="http://schemas.openxmlformats.org/package/2006/relationships"><Relationship Id="rId8" Type="http://schemas.openxmlformats.org/officeDocument/2006/relationships/ctrlProp" Target="../ctrlProps/ctrlProp38.xml"/><Relationship Id="rId13" Type="http://schemas.openxmlformats.org/officeDocument/2006/relationships/ctrlProp" Target="../ctrlProps/ctrlProp43.xml"/><Relationship Id="rId18" Type="http://schemas.openxmlformats.org/officeDocument/2006/relationships/ctrlProp" Target="../ctrlProps/ctrlProp48.xml"/><Relationship Id="rId26" Type="http://schemas.openxmlformats.org/officeDocument/2006/relationships/ctrlProp" Target="../ctrlProps/ctrlProp56.xml"/><Relationship Id="rId3" Type="http://schemas.openxmlformats.org/officeDocument/2006/relationships/vmlDrawing" Target="../drawings/vmlDrawing11.vml"/><Relationship Id="rId21" Type="http://schemas.openxmlformats.org/officeDocument/2006/relationships/ctrlProp" Target="../ctrlProps/ctrlProp51.xml"/><Relationship Id="rId7" Type="http://schemas.openxmlformats.org/officeDocument/2006/relationships/ctrlProp" Target="../ctrlProps/ctrlProp37.xml"/><Relationship Id="rId12" Type="http://schemas.openxmlformats.org/officeDocument/2006/relationships/ctrlProp" Target="../ctrlProps/ctrlProp42.xml"/><Relationship Id="rId17" Type="http://schemas.openxmlformats.org/officeDocument/2006/relationships/ctrlProp" Target="../ctrlProps/ctrlProp47.xml"/><Relationship Id="rId25" Type="http://schemas.openxmlformats.org/officeDocument/2006/relationships/ctrlProp" Target="../ctrlProps/ctrlProp55.xml"/><Relationship Id="rId2" Type="http://schemas.openxmlformats.org/officeDocument/2006/relationships/drawing" Target="../drawings/drawing8.xml"/><Relationship Id="rId16" Type="http://schemas.openxmlformats.org/officeDocument/2006/relationships/ctrlProp" Target="../ctrlProps/ctrlProp46.xml"/><Relationship Id="rId20" Type="http://schemas.openxmlformats.org/officeDocument/2006/relationships/ctrlProp" Target="../ctrlProps/ctrlProp50.xml"/><Relationship Id="rId29" Type="http://schemas.openxmlformats.org/officeDocument/2006/relationships/ctrlProp" Target="../ctrlProps/ctrlProp59.xml"/><Relationship Id="rId1" Type="http://schemas.openxmlformats.org/officeDocument/2006/relationships/printerSettings" Target="../printerSettings/printerSettings30.bin"/><Relationship Id="rId6" Type="http://schemas.openxmlformats.org/officeDocument/2006/relationships/ctrlProp" Target="../ctrlProps/ctrlProp36.xml"/><Relationship Id="rId11" Type="http://schemas.openxmlformats.org/officeDocument/2006/relationships/ctrlProp" Target="../ctrlProps/ctrlProp41.xml"/><Relationship Id="rId24" Type="http://schemas.openxmlformats.org/officeDocument/2006/relationships/ctrlProp" Target="../ctrlProps/ctrlProp54.xml"/><Relationship Id="rId5" Type="http://schemas.openxmlformats.org/officeDocument/2006/relationships/ctrlProp" Target="../ctrlProps/ctrlProp35.xml"/><Relationship Id="rId15" Type="http://schemas.openxmlformats.org/officeDocument/2006/relationships/ctrlProp" Target="../ctrlProps/ctrlProp45.xml"/><Relationship Id="rId23" Type="http://schemas.openxmlformats.org/officeDocument/2006/relationships/ctrlProp" Target="../ctrlProps/ctrlProp53.xml"/><Relationship Id="rId28" Type="http://schemas.openxmlformats.org/officeDocument/2006/relationships/ctrlProp" Target="../ctrlProps/ctrlProp58.xml"/><Relationship Id="rId10" Type="http://schemas.openxmlformats.org/officeDocument/2006/relationships/ctrlProp" Target="../ctrlProps/ctrlProp40.xml"/><Relationship Id="rId19" Type="http://schemas.openxmlformats.org/officeDocument/2006/relationships/ctrlProp" Target="../ctrlProps/ctrlProp49.xml"/><Relationship Id="rId4" Type="http://schemas.openxmlformats.org/officeDocument/2006/relationships/ctrlProp" Target="../ctrlProps/ctrlProp34.xml"/><Relationship Id="rId9" Type="http://schemas.openxmlformats.org/officeDocument/2006/relationships/ctrlProp" Target="../ctrlProps/ctrlProp39.xml"/><Relationship Id="rId14" Type="http://schemas.openxmlformats.org/officeDocument/2006/relationships/ctrlProp" Target="../ctrlProps/ctrlProp44.xml"/><Relationship Id="rId22" Type="http://schemas.openxmlformats.org/officeDocument/2006/relationships/ctrlProp" Target="../ctrlProps/ctrlProp52.xml"/><Relationship Id="rId27" Type="http://schemas.openxmlformats.org/officeDocument/2006/relationships/ctrlProp" Target="../ctrlProps/ctrlProp57.xml"/><Relationship Id="rId30" Type="http://schemas.openxmlformats.org/officeDocument/2006/relationships/ctrlProp" Target="../ctrlProps/ctrlProp60.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5.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8.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2.xml"/><Relationship Id="rId7" Type="http://schemas.openxmlformats.org/officeDocument/2006/relationships/ctrlProp" Target="../ctrlProps/ctrlProp3.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7.v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vmlDrawing" Target="../drawings/vmlDrawing8.vm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pageSetUpPr fitToPage="1"/>
  </sheetPr>
  <dimension ref="A1:D21"/>
  <sheetViews>
    <sheetView showGridLines="0" tabSelected="1" showRuler="0" view="pageLayout" zoomScaleNormal="100" workbookViewId="0">
      <selection activeCell="B5" sqref="B5:D5"/>
    </sheetView>
  </sheetViews>
  <sheetFormatPr defaultRowHeight="12.5"/>
  <cols>
    <col min="1" max="1" width="20.6328125" customWidth="1"/>
    <col min="2" max="2" width="59.453125" customWidth="1"/>
    <col min="3" max="3" width="14.6328125" customWidth="1"/>
    <col min="4" max="4" width="12.90625" customWidth="1"/>
  </cols>
  <sheetData>
    <row r="1" spans="1:4" ht="18" customHeight="1"/>
    <row r="2" spans="1:4" ht="17.25" customHeight="1">
      <c r="A2" s="490" t="s">
        <v>0</v>
      </c>
      <c r="B2" s="490"/>
      <c r="C2" s="490"/>
      <c r="D2" s="490"/>
    </row>
    <row r="3" spans="1:4" ht="12.75" customHeight="1">
      <c r="A3" s="490"/>
      <c r="B3" s="490"/>
      <c r="C3" s="490"/>
      <c r="D3" s="490"/>
    </row>
    <row r="4" spans="1:4" ht="3" customHeight="1">
      <c r="A4" s="489"/>
      <c r="B4" s="489"/>
    </row>
    <row r="5" spans="1:4" ht="87" customHeight="1">
      <c r="A5" s="396" t="s">
        <v>1</v>
      </c>
      <c r="B5" s="491" t="s">
        <v>2</v>
      </c>
      <c r="C5" s="491"/>
      <c r="D5" s="491"/>
    </row>
    <row r="6" spans="1:4" ht="13">
      <c r="A6" s="492" t="s">
        <v>3</v>
      </c>
      <c r="B6" s="492"/>
      <c r="C6" s="492"/>
      <c r="D6" s="492"/>
    </row>
    <row r="7" spans="1:4" ht="104.25" customHeight="1">
      <c r="A7" s="496" t="s">
        <v>4</v>
      </c>
      <c r="B7" s="493" t="s">
        <v>675</v>
      </c>
      <c r="C7" s="491"/>
      <c r="D7" s="491"/>
    </row>
    <row r="8" spans="1:4" ht="25.5" customHeight="1">
      <c r="A8" s="497"/>
      <c r="B8" s="495" t="s">
        <v>5</v>
      </c>
      <c r="C8" s="495"/>
      <c r="D8" s="495"/>
    </row>
    <row r="9" spans="1:4" ht="60.75" customHeight="1">
      <c r="A9" s="396" t="s">
        <v>6</v>
      </c>
      <c r="B9" s="494" t="s">
        <v>696</v>
      </c>
      <c r="C9" s="495"/>
      <c r="D9" s="495"/>
    </row>
    <row r="10" spans="1:4" ht="78.75" customHeight="1">
      <c r="A10" s="397" t="s">
        <v>7</v>
      </c>
      <c r="B10" s="494" t="s">
        <v>676</v>
      </c>
      <c r="C10" s="495"/>
      <c r="D10" s="495"/>
    </row>
    <row r="11" spans="1:4" ht="54.75" customHeight="1">
      <c r="A11" s="396" t="s">
        <v>8</v>
      </c>
      <c r="B11" s="495" t="s">
        <v>9</v>
      </c>
      <c r="C11" s="495"/>
      <c r="D11" s="495"/>
    </row>
    <row r="12" spans="1:4" ht="45" customHeight="1">
      <c r="A12" s="396" t="s">
        <v>10</v>
      </c>
      <c r="B12" s="494" t="s">
        <v>677</v>
      </c>
      <c r="C12" s="495"/>
      <c r="D12" s="495"/>
    </row>
    <row r="15" spans="1:4">
      <c r="A15" t="s">
        <v>11</v>
      </c>
    </row>
    <row r="16" spans="1:4" ht="14.5">
      <c r="A16" s="404" t="s">
        <v>12</v>
      </c>
      <c r="B16" s="404" t="s">
        <v>13</v>
      </c>
      <c r="C16" s="404" t="s">
        <v>14</v>
      </c>
      <c r="D16" s="404" t="s">
        <v>15</v>
      </c>
    </row>
    <row r="17" spans="1:4" ht="14.5">
      <c r="A17" s="405"/>
      <c r="B17" s="402"/>
      <c r="C17" s="403"/>
      <c r="D17" s="401"/>
    </row>
    <row r="18" spans="1:4" ht="14.5">
      <c r="A18" s="406"/>
      <c r="B18" s="399"/>
      <c r="C18" s="400"/>
      <c r="D18" s="398"/>
    </row>
    <row r="19" spans="1:4" ht="14.5">
      <c r="A19" s="406"/>
      <c r="B19" s="399"/>
      <c r="C19" s="398"/>
      <c r="D19" s="398"/>
    </row>
    <row r="20" spans="1:4" ht="14.5">
      <c r="A20" s="406"/>
      <c r="B20" s="399"/>
      <c r="C20" s="398"/>
      <c r="D20" s="398"/>
    </row>
    <row r="21" spans="1:4" ht="14.5">
      <c r="A21" s="406"/>
      <c r="B21" s="399"/>
      <c r="C21" s="398"/>
      <c r="D21" s="398"/>
    </row>
  </sheetData>
  <customSheetViews>
    <customSheetView guid="{0C3D94F3-5C1F-492C-9E45-C36C99F6E6C9}" showPageBreaks="1" fitToPage="1" view="pageLayout" topLeftCell="A8">
      <selection activeCell="H17" sqref="H17"/>
      <pageMargins left="0" right="0" top="0" bottom="0" header="0" footer="0"/>
      <pageSetup scale="74" orientation="portrait" r:id="rId1"/>
      <headerFooter alignWithMargins="0">
        <oddHeader>&amp;L&amp;"Arial,Bold"Supplier PPAP Workbook&amp;R&amp;G</oddHeader>
        <oddFooter>&amp;L&amp;8 04-0034
REV 01
Effective: 10-SEP-2019&amp;C&amp;8&amp;A&amp;R&amp;8Page &amp;P of &amp;N</oddFooter>
      </headerFooter>
    </customSheetView>
  </customSheetViews>
  <mergeCells count="11">
    <mergeCell ref="B9:D9"/>
    <mergeCell ref="B10:D10"/>
    <mergeCell ref="B11:D11"/>
    <mergeCell ref="B12:D12"/>
    <mergeCell ref="A7:A8"/>
    <mergeCell ref="B8:D8"/>
    <mergeCell ref="A4:B4"/>
    <mergeCell ref="A2:D3"/>
    <mergeCell ref="B5:D5"/>
    <mergeCell ref="A6:D6"/>
    <mergeCell ref="B7:D7"/>
  </mergeCells>
  <pageMargins left="0.74803149606299213" right="0.74803149606299213" top="0.98425196850393704" bottom="0.98425196850393704" header="0.51181102362204722" footer="0.51181102362204722"/>
  <pageSetup scale="84" orientation="portrait" r:id="rId2"/>
  <headerFooter alignWithMargins="0">
    <oddHeader>&amp;L&amp;"Arial,Bold"Supplier PPAP Workbook</oddHeader>
    <oddFooter>&amp;L&amp;8 04-0034
REV 
Effective: &amp;C&amp;8&amp;A&amp;R&amp;8Page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BB5D9-4035-496A-9820-BDB214914EC7}">
  <sheetPr>
    <pageSetUpPr fitToPage="1"/>
  </sheetPr>
  <dimension ref="A1:J139"/>
  <sheetViews>
    <sheetView showGridLines="0" view="pageLayout" zoomScale="85" zoomScaleNormal="100" zoomScalePageLayoutView="85" workbookViewId="0">
      <selection activeCell="G63" sqref="G63"/>
    </sheetView>
  </sheetViews>
  <sheetFormatPr defaultColWidth="8.90625" defaultRowHeight="14.5"/>
  <cols>
    <col min="1" max="1" width="20.6328125" style="289" customWidth="1"/>
    <col min="2" max="2" width="12.90625" style="289" customWidth="1"/>
    <col min="3" max="3" width="15.08984375" style="289" customWidth="1"/>
    <col min="4" max="4" width="7.453125" style="289" customWidth="1"/>
    <col min="5" max="5" width="12.453125" style="289" customWidth="1"/>
    <col min="6" max="6" width="7.453125" style="289" customWidth="1"/>
    <col min="7" max="7" width="13.36328125" style="289" customWidth="1"/>
    <col min="8" max="8" width="15.54296875" style="289" customWidth="1"/>
    <col min="9" max="9" width="16" style="289" customWidth="1"/>
    <col min="10" max="10" width="12.90625" style="289" customWidth="1"/>
    <col min="11" max="16384" width="8.90625" style="289"/>
  </cols>
  <sheetData>
    <row r="1" spans="1:10" ht="36.65" customHeight="1">
      <c r="A1" s="551" t="s">
        <v>311</v>
      </c>
      <c r="B1" s="574"/>
      <c r="C1" s="574"/>
      <c r="D1" s="574"/>
      <c r="E1" s="574"/>
      <c r="F1" s="574"/>
      <c r="G1" s="551"/>
      <c r="H1" s="574"/>
      <c r="I1" s="551"/>
      <c r="J1" s="574"/>
    </row>
    <row r="2" spans="1:10" ht="26" customHeight="1">
      <c r="A2" s="304" t="s">
        <v>312</v>
      </c>
      <c r="B2" s="575"/>
      <c r="C2" s="575"/>
      <c r="D2" s="575"/>
      <c r="E2" s="575"/>
      <c r="F2" s="575"/>
      <c r="G2" s="306" t="s">
        <v>313</v>
      </c>
      <c r="H2" s="305"/>
      <c r="I2" s="306" t="s">
        <v>314</v>
      </c>
      <c r="J2" s="305"/>
    </row>
    <row r="3" spans="1:10" ht="26" customHeight="1">
      <c r="A3" s="307" t="s">
        <v>315</v>
      </c>
      <c r="B3" s="575"/>
      <c r="C3" s="575"/>
      <c r="D3" s="575"/>
      <c r="E3" s="575"/>
      <c r="F3" s="575"/>
      <c r="G3" s="308" t="s">
        <v>316</v>
      </c>
      <c r="H3" s="305"/>
      <c r="I3" s="308" t="s">
        <v>317</v>
      </c>
      <c r="J3" s="305"/>
    </row>
    <row r="4" spans="1:10" ht="26" customHeight="1">
      <c r="A4" s="307" t="s">
        <v>318</v>
      </c>
      <c r="B4" s="575"/>
      <c r="C4" s="575"/>
      <c r="D4" s="575"/>
      <c r="E4" s="575"/>
      <c r="F4" s="575"/>
      <c r="G4" s="308" t="s">
        <v>319</v>
      </c>
      <c r="H4" s="575"/>
      <c r="I4" s="575"/>
      <c r="J4" s="309"/>
    </row>
    <row r="5" spans="1:10" ht="26" customHeight="1">
      <c r="A5" s="307"/>
      <c r="B5" s="308"/>
      <c r="C5" s="308"/>
      <c r="D5" s="308"/>
      <c r="E5" s="308"/>
      <c r="F5" s="308"/>
      <c r="G5" s="308"/>
      <c r="H5" s="308"/>
      <c r="I5" s="308"/>
      <c r="J5" s="309"/>
    </row>
    <row r="6" spans="1:10" ht="26" customHeight="1">
      <c r="A6" s="307" t="s">
        <v>320</v>
      </c>
      <c r="B6" s="310" t="s">
        <v>304</v>
      </c>
      <c r="C6" s="311">
        <f>'Gage R&amp;R WIV Data collection'!S19</f>
        <v>0</v>
      </c>
      <c r="D6" s="310" t="s">
        <v>306</v>
      </c>
      <c r="E6" s="311" t="e">
        <f>'Gage R&amp;R WIV Data collection'!S20</f>
        <v>#DIV/0!</v>
      </c>
      <c r="G6" s="312" t="s">
        <v>299</v>
      </c>
      <c r="H6" s="313" t="e">
        <f>'Gage R&amp;R WIV Data collection'!S16</f>
        <v>#DIV/0!</v>
      </c>
      <c r="I6" s="314"/>
      <c r="J6" s="315"/>
    </row>
    <row r="7" spans="1:10" ht="27" customHeight="1">
      <c r="A7" s="576" t="s">
        <v>217</v>
      </c>
      <c r="B7" s="576"/>
      <c r="C7" s="576"/>
      <c r="D7" s="576"/>
      <c r="E7" s="576"/>
      <c r="F7" s="576"/>
      <c r="G7" s="576"/>
      <c r="H7" s="576" t="s">
        <v>218</v>
      </c>
      <c r="I7" s="576"/>
      <c r="J7" s="576"/>
    </row>
    <row r="8" spans="1:10" ht="27" customHeight="1">
      <c r="A8" s="304" t="s">
        <v>321</v>
      </c>
      <c r="B8" s="316"/>
      <c r="C8" s="316"/>
      <c r="D8" s="316"/>
      <c r="E8" s="316"/>
      <c r="F8" s="316"/>
      <c r="G8" s="317"/>
      <c r="H8" s="318"/>
      <c r="I8" s="316"/>
      <c r="J8" s="317"/>
    </row>
    <row r="9" spans="1:10" ht="18.649999999999999" customHeight="1">
      <c r="A9" s="319"/>
      <c r="B9" s="310"/>
      <c r="C9" s="310"/>
      <c r="D9" s="310"/>
      <c r="E9" s="310"/>
      <c r="F9" s="310"/>
      <c r="G9" s="320"/>
      <c r="H9" s="321"/>
      <c r="J9" s="320"/>
    </row>
    <row r="10" spans="1:10" ht="27" customHeight="1">
      <c r="A10" s="322" t="s">
        <v>322</v>
      </c>
      <c r="B10" s="310" t="s">
        <v>323</v>
      </c>
      <c r="C10" s="310"/>
      <c r="D10" s="310" t="s">
        <v>324</v>
      </c>
      <c r="E10" s="310"/>
      <c r="F10" s="310"/>
      <c r="G10" s="320"/>
      <c r="H10" s="322" t="s">
        <v>325</v>
      </c>
      <c r="I10" s="310" t="s">
        <v>326</v>
      </c>
      <c r="J10" s="320"/>
    </row>
    <row r="11" spans="1:10" ht="27" customHeight="1">
      <c r="A11" s="323" t="s">
        <v>223</v>
      </c>
      <c r="B11" s="324">
        <f>C6*0.5828</f>
        <v>0</v>
      </c>
      <c r="C11" s="325"/>
      <c r="D11" s="325"/>
      <c r="E11" s="325"/>
      <c r="F11" s="325"/>
      <c r="G11" s="326"/>
      <c r="H11" s="323" t="s">
        <v>223</v>
      </c>
      <c r="I11" s="327" t="e">
        <f>100*(B11/B30)</f>
        <v>#DIV/0!</v>
      </c>
      <c r="J11" s="326" t="s">
        <v>327</v>
      </c>
    </row>
    <row r="12" spans="1:10" ht="27" customHeight="1">
      <c r="A12" s="304" t="s">
        <v>328</v>
      </c>
      <c r="B12" s="316"/>
      <c r="C12" s="316"/>
      <c r="D12" s="316"/>
      <c r="E12" s="316"/>
      <c r="F12" s="316"/>
      <c r="G12" s="317"/>
      <c r="H12" s="318"/>
      <c r="I12" s="316"/>
      <c r="J12" s="317"/>
    </row>
    <row r="13" spans="1:10" ht="27" customHeight="1">
      <c r="A13" s="319"/>
      <c r="B13" s="310"/>
      <c r="C13" s="310"/>
      <c r="D13" s="310"/>
      <c r="E13" s="310"/>
      <c r="F13" s="310"/>
      <c r="G13" s="320"/>
      <c r="H13" s="319"/>
      <c r="I13" s="310"/>
      <c r="J13" s="320"/>
    </row>
    <row r="14" spans="1:10" ht="27" customHeight="1">
      <c r="A14" s="322" t="s">
        <v>329</v>
      </c>
      <c r="B14" s="310"/>
      <c r="C14" s="310"/>
      <c r="D14" s="310"/>
      <c r="E14" s="310"/>
      <c r="F14" s="310"/>
      <c r="G14" s="320"/>
      <c r="H14" s="322" t="s">
        <v>330</v>
      </c>
      <c r="I14" s="310" t="s">
        <v>331</v>
      </c>
      <c r="J14" s="320"/>
    </row>
    <row r="15" spans="1:10" ht="27" customHeight="1">
      <c r="A15" s="322" t="s">
        <v>223</v>
      </c>
      <c r="B15" s="328" t="e">
        <f>SQRT((E6*0.7071)^2-(B11^2/(2*5*3)))</f>
        <v>#DIV/0!</v>
      </c>
      <c r="C15" s="310"/>
      <c r="D15" s="310"/>
      <c r="E15" s="310"/>
      <c r="F15" s="310"/>
      <c r="G15" s="320"/>
      <c r="H15" s="322" t="s">
        <v>223</v>
      </c>
      <c r="I15" s="329" t="e">
        <f>100*(B15/B30)</f>
        <v>#DIV/0!</v>
      </c>
      <c r="J15" s="320" t="s">
        <v>327</v>
      </c>
    </row>
    <row r="16" spans="1:10" ht="9" customHeight="1">
      <c r="A16" s="319"/>
      <c r="B16" s="310"/>
      <c r="C16" s="310"/>
      <c r="D16" s="310"/>
      <c r="E16" s="310"/>
      <c r="F16" s="310"/>
      <c r="G16" s="320"/>
      <c r="H16" s="319"/>
      <c r="I16" s="310"/>
      <c r="J16" s="320"/>
    </row>
    <row r="17" spans="1:10" ht="27" customHeight="1">
      <c r="A17" s="319" t="s">
        <v>332</v>
      </c>
      <c r="B17" s="310"/>
      <c r="C17" s="310"/>
      <c r="D17" s="310"/>
      <c r="E17" s="310"/>
      <c r="F17" s="310"/>
      <c r="G17" s="320"/>
      <c r="H17" s="319"/>
      <c r="I17" s="310"/>
      <c r="J17" s="320"/>
    </row>
    <row r="18" spans="1:10" ht="27" customHeight="1">
      <c r="A18" s="330" t="s">
        <v>333</v>
      </c>
      <c r="B18" s="325"/>
      <c r="C18" s="325"/>
      <c r="D18" s="325"/>
      <c r="E18" s="325"/>
      <c r="F18" s="325"/>
      <c r="G18" s="326"/>
      <c r="H18" s="330"/>
      <c r="I18" s="325"/>
      <c r="J18" s="326"/>
    </row>
    <row r="19" spans="1:10" ht="27" customHeight="1">
      <c r="A19" s="304" t="s">
        <v>334</v>
      </c>
      <c r="B19" s="316"/>
      <c r="C19" s="316"/>
      <c r="D19" s="316"/>
      <c r="E19" s="316"/>
      <c r="F19" s="316"/>
      <c r="G19" s="317"/>
      <c r="H19" s="318"/>
      <c r="I19" s="316"/>
      <c r="J19" s="317"/>
    </row>
    <row r="20" spans="1:10" ht="34.25" customHeight="1">
      <c r="A20" s="319"/>
      <c r="B20" s="310"/>
      <c r="C20" s="310"/>
      <c r="D20" s="310"/>
      <c r="E20" s="310"/>
      <c r="F20" s="310"/>
      <c r="G20" s="320"/>
      <c r="H20" s="322" t="s">
        <v>335</v>
      </c>
      <c r="I20" s="310" t="s">
        <v>336</v>
      </c>
      <c r="J20" s="320"/>
    </row>
    <row r="21" spans="1:10" ht="27" customHeight="1">
      <c r="A21" s="322" t="s">
        <v>337</v>
      </c>
      <c r="B21" s="310"/>
      <c r="C21" s="310"/>
      <c r="D21" s="310"/>
      <c r="E21" s="310"/>
      <c r="F21" s="310"/>
      <c r="G21" s="320"/>
      <c r="H21" s="322" t="s">
        <v>223</v>
      </c>
      <c r="I21" s="329" t="e">
        <f>100*(B22/B30)</f>
        <v>#DIV/0!</v>
      </c>
      <c r="J21" s="320" t="s">
        <v>327</v>
      </c>
    </row>
    <row r="22" spans="1:10" ht="27" customHeight="1">
      <c r="A22" s="323" t="s">
        <v>223</v>
      </c>
      <c r="B22" s="324" t="e">
        <f>SQRT(B11^2+B15^2)</f>
        <v>#DIV/0!</v>
      </c>
      <c r="C22" s="325"/>
      <c r="D22" s="325"/>
      <c r="E22" s="325"/>
      <c r="F22" s="325"/>
      <c r="G22" s="326"/>
      <c r="H22" s="330"/>
      <c r="I22" s="325"/>
      <c r="J22" s="326"/>
    </row>
    <row r="23" spans="1:10" ht="27" customHeight="1">
      <c r="A23" s="304" t="s">
        <v>338</v>
      </c>
      <c r="B23" s="316"/>
      <c r="C23" s="316"/>
      <c r="D23" s="316"/>
      <c r="E23" s="316"/>
      <c r="F23" s="316"/>
      <c r="G23" s="317"/>
      <c r="H23" s="318"/>
      <c r="I23" s="316"/>
      <c r="J23" s="317"/>
    </row>
    <row r="24" spans="1:10" ht="21.65" customHeight="1">
      <c r="A24" s="319"/>
      <c r="B24" s="310"/>
      <c r="C24" s="310"/>
      <c r="D24" s="310"/>
      <c r="E24" s="310"/>
      <c r="F24" s="310"/>
      <c r="G24" s="320"/>
      <c r="H24" s="319"/>
      <c r="I24" s="310"/>
      <c r="J24" s="320"/>
    </row>
    <row r="25" spans="1:10" ht="27" customHeight="1">
      <c r="B25" s="331" t="s">
        <v>339</v>
      </c>
      <c r="C25" s="310"/>
      <c r="D25" s="310" t="s">
        <v>340</v>
      </c>
      <c r="E25" s="310"/>
      <c r="F25" s="310"/>
      <c r="G25" s="320"/>
      <c r="H25" s="322" t="s">
        <v>341</v>
      </c>
      <c r="I25" s="310" t="s">
        <v>342</v>
      </c>
      <c r="J25" s="320"/>
    </row>
    <row r="26" spans="1:10" ht="27" customHeight="1">
      <c r="A26" s="323" t="s">
        <v>223</v>
      </c>
      <c r="B26" s="324" t="e">
        <f>H6*0.403</f>
        <v>#DIV/0!</v>
      </c>
      <c r="C26" s="325"/>
      <c r="D26" s="325"/>
      <c r="E26" s="325"/>
      <c r="F26" s="325"/>
      <c r="G26" s="326"/>
      <c r="H26" s="323" t="s">
        <v>223</v>
      </c>
      <c r="I26" s="327" t="e">
        <f>100*(B26/B30)</f>
        <v>#DIV/0!</v>
      </c>
      <c r="J26" s="326" t="s">
        <v>327</v>
      </c>
    </row>
    <row r="27" spans="1:10" ht="27" customHeight="1">
      <c r="A27" s="304" t="s">
        <v>343</v>
      </c>
      <c r="B27" s="316"/>
      <c r="C27" s="316"/>
      <c r="D27" s="316"/>
      <c r="E27" s="316"/>
      <c r="F27" s="316"/>
      <c r="G27" s="317"/>
      <c r="H27" s="318"/>
      <c r="I27" s="316"/>
      <c r="J27" s="317"/>
    </row>
    <row r="28" spans="1:10" ht="30.65" customHeight="1">
      <c r="A28" s="319"/>
      <c r="B28" s="310"/>
      <c r="C28" s="310"/>
      <c r="D28" s="310"/>
      <c r="E28" s="310"/>
      <c r="F28" s="310"/>
      <c r="G28" s="320"/>
      <c r="H28" s="319"/>
      <c r="I28" s="310"/>
      <c r="J28" s="320"/>
    </row>
    <row r="29" spans="1:10" ht="27" customHeight="1">
      <c r="A29" s="322" t="s">
        <v>344</v>
      </c>
      <c r="G29" s="332"/>
      <c r="H29" s="322" t="s">
        <v>345</v>
      </c>
      <c r="I29" s="310" t="s">
        <v>346</v>
      </c>
      <c r="J29" s="332"/>
    </row>
    <row r="30" spans="1:10" ht="27" customHeight="1">
      <c r="A30" s="323" t="s">
        <v>223</v>
      </c>
      <c r="B30" s="324" t="e">
        <f>SQRT(B22^2+B26^2+B35^2)</f>
        <v>#DIV/0!</v>
      </c>
      <c r="C30" s="333"/>
      <c r="D30" s="333"/>
      <c r="E30" s="333"/>
      <c r="F30" s="333"/>
      <c r="G30" s="334"/>
      <c r="H30" s="323" t="s">
        <v>223</v>
      </c>
      <c r="I30" s="335" t="e">
        <f>1.41*(B26/B22)</f>
        <v>#DIV/0!</v>
      </c>
      <c r="J30" s="334"/>
    </row>
    <row r="31" spans="1:10" ht="27" customHeight="1">
      <c r="A31" s="304" t="s">
        <v>347</v>
      </c>
      <c r="B31" s="316"/>
      <c r="C31" s="316"/>
      <c r="D31" s="316"/>
      <c r="E31" s="316"/>
      <c r="F31" s="316"/>
      <c r="G31" s="317"/>
      <c r="H31" s="318"/>
      <c r="I31" s="316"/>
      <c r="J31" s="317"/>
    </row>
    <row r="32" spans="1:10" ht="27" customHeight="1">
      <c r="A32" s="319"/>
      <c r="B32" s="310"/>
      <c r="C32" s="310"/>
      <c r="D32" s="310"/>
      <c r="E32" s="310"/>
      <c r="F32" s="310"/>
      <c r="G32" s="320"/>
      <c r="H32" s="322" t="s">
        <v>348</v>
      </c>
      <c r="I32" s="310" t="s">
        <v>349</v>
      </c>
      <c r="J32" s="320"/>
    </row>
    <row r="33" spans="1:10" ht="27" customHeight="1">
      <c r="A33" s="322" t="s">
        <v>350</v>
      </c>
      <c r="B33" s="310"/>
      <c r="C33" s="310"/>
      <c r="D33" s="310"/>
      <c r="E33" s="310"/>
      <c r="F33" s="310"/>
      <c r="G33" s="320"/>
      <c r="H33" s="322" t="s">
        <v>223</v>
      </c>
      <c r="I33" s="329" t="e">
        <f>100*(B35/B30)</f>
        <v>#DIV/0!</v>
      </c>
      <c r="J33" s="320"/>
    </row>
    <row r="34" spans="1:10" ht="36" customHeight="1">
      <c r="A34" s="319"/>
      <c r="B34" s="310"/>
      <c r="C34" s="310"/>
      <c r="D34" s="310"/>
      <c r="E34" s="310"/>
      <c r="F34" s="310"/>
      <c r="G34" s="320"/>
      <c r="H34" s="319"/>
      <c r="I34" s="310"/>
      <c r="J34" s="320"/>
    </row>
    <row r="35" spans="1:10" ht="27" customHeight="1">
      <c r="A35" s="322" t="s">
        <v>223</v>
      </c>
      <c r="B35" s="336">
        <f>0.5*SQRT('Gage R&amp;R WIV Data collection'!S18*0.403)^2-(E37^2/6)+'Gage R&amp;R WIV Data collection'!S17</f>
        <v>0</v>
      </c>
      <c r="C35" s="310"/>
      <c r="D35" s="310"/>
      <c r="E35" s="310"/>
      <c r="F35" s="310"/>
      <c r="G35" s="320"/>
      <c r="H35" s="319"/>
      <c r="I35" s="310"/>
      <c r="J35" s="320"/>
    </row>
    <row r="36" spans="1:10" ht="29" customHeight="1">
      <c r="A36" s="337" t="s">
        <v>351</v>
      </c>
      <c r="B36" s="310"/>
      <c r="C36" s="310"/>
      <c r="D36" s="310"/>
      <c r="E36" s="310"/>
      <c r="F36" s="310"/>
      <c r="G36" s="320"/>
      <c r="H36" s="319"/>
      <c r="I36" s="310"/>
      <c r="J36" s="320"/>
    </row>
    <row r="37" spans="1:10" ht="27" customHeight="1">
      <c r="A37" s="330"/>
      <c r="B37" s="325"/>
      <c r="C37" s="333"/>
      <c r="D37" s="338" t="s">
        <v>352</v>
      </c>
      <c r="E37" s="339">
        <f>'Gage R&amp;R WIV Data collection'!S21*0.5908</f>
        <v>0</v>
      </c>
      <c r="F37" s="333"/>
      <c r="G37" s="326"/>
      <c r="H37" s="330"/>
      <c r="I37" s="325"/>
      <c r="J37" s="326"/>
    </row>
    <row r="38" spans="1:10" ht="27" customHeight="1">
      <c r="A38" s="310"/>
      <c r="B38" s="310"/>
      <c r="C38" s="310"/>
      <c r="D38" s="310"/>
      <c r="E38" s="310"/>
      <c r="F38" s="310"/>
      <c r="G38" s="310"/>
      <c r="H38" s="310"/>
      <c r="I38" s="310"/>
      <c r="J38" s="310"/>
    </row>
    <row r="39" spans="1:10" ht="28.25" customHeight="1">
      <c r="A39" s="573" t="s">
        <v>353</v>
      </c>
      <c r="B39" s="573"/>
      <c r="C39" s="573"/>
      <c r="D39" s="573"/>
      <c r="E39" s="573"/>
      <c r="F39" s="573"/>
      <c r="G39" s="573"/>
      <c r="H39" s="573"/>
      <c r="I39" s="573"/>
      <c r="J39" s="573"/>
    </row>
    <row r="70" spans="1:10" ht="27" customHeight="1">
      <c r="A70" s="310"/>
      <c r="B70" s="310"/>
      <c r="C70" s="310"/>
      <c r="D70" s="310"/>
      <c r="E70" s="310"/>
      <c r="F70" s="310"/>
      <c r="G70" s="310"/>
      <c r="H70" s="310"/>
      <c r="I70" s="310"/>
      <c r="J70" s="310"/>
    </row>
    <row r="71" spans="1:10" ht="27" customHeight="1">
      <c r="A71" s="310"/>
      <c r="B71" s="310"/>
      <c r="C71" s="310"/>
      <c r="D71" s="310"/>
      <c r="E71" s="310"/>
      <c r="F71" s="310"/>
      <c r="G71" s="310"/>
      <c r="H71" s="310"/>
      <c r="I71" s="310"/>
      <c r="J71" s="310"/>
    </row>
    <row r="72" spans="1:10" ht="27" customHeight="1">
      <c r="A72" s="310"/>
      <c r="B72" s="310"/>
      <c r="C72" s="310"/>
      <c r="D72" s="310"/>
      <c r="E72" s="310"/>
      <c r="F72" s="310"/>
      <c r="G72" s="310"/>
      <c r="H72" s="310"/>
      <c r="I72" s="310"/>
      <c r="J72" s="310"/>
    </row>
    <row r="73" spans="1:10" ht="27" customHeight="1">
      <c r="A73" s="310"/>
      <c r="B73" s="310"/>
      <c r="C73" s="310"/>
      <c r="D73" s="310"/>
      <c r="E73" s="310"/>
      <c r="F73" s="310"/>
      <c r="G73" s="310"/>
      <c r="H73" s="310"/>
      <c r="I73" s="310"/>
      <c r="J73" s="310"/>
    </row>
    <row r="74" spans="1:10" ht="27" customHeight="1">
      <c r="A74" s="310"/>
      <c r="B74" s="310"/>
      <c r="C74" s="310"/>
      <c r="D74" s="310"/>
      <c r="E74" s="310"/>
      <c r="F74" s="310"/>
      <c r="G74" s="310"/>
      <c r="H74" s="310"/>
      <c r="I74" s="310"/>
      <c r="J74" s="310"/>
    </row>
    <row r="75" spans="1:10" ht="27" customHeight="1">
      <c r="A75" s="310"/>
      <c r="B75" s="310"/>
      <c r="C75" s="310"/>
      <c r="D75" s="310"/>
      <c r="E75" s="310"/>
      <c r="F75" s="310"/>
      <c r="G75" s="310"/>
      <c r="H75" s="310"/>
      <c r="I75" s="310"/>
      <c r="J75" s="310"/>
    </row>
    <row r="76" spans="1:10" ht="27" customHeight="1">
      <c r="A76" s="310"/>
      <c r="B76" s="310"/>
      <c r="C76" s="310"/>
      <c r="D76" s="310"/>
      <c r="E76" s="310"/>
      <c r="F76" s="310"/>
      <c r="G76" s="310"/>
      <c r="H76" s="310"/>
      <c r="I76" s="310"/>
      <c r="J76" s="310"/>
    </row>
    <row r="77" spans="1:10" ht="27" customHeight="1">
      <c r="A77" s="310"/>
      <c r="B77" s="310"/>
      <c r="C77" s="310"/>
      <c r="D77" s="310"/>
      <c r="E77" s="310"/>
      <c r="F77" s="310"/>
      <c r="G77" s="310"/>
      <c r="H77" s="310"/>
      <c r="I77" s="310"/>
      <c r="J77" s="310"/>
    </row>
    <row r="78" spans="1:10" ht="27" customHeight="1">
      <c r="A78" s="310"/>
      <c r="B78" s="310"/>
      <c r="C78" s="310"/>
      <c r="D78" s="310"/>
      <c r="E78" s="310"/>
      <c r="F78" s="310"/>
      <c r="G78" s="310"/>
      <c r="H78" s="310"/>
      <c r="I78" s="310"/>
      <c r="J78" s="310"/>
    </row>
    <row r="79" spans="1:10" ht="27" customHeight="1">
      <c r="A79" s="310"/>
      <c r="B79" s="310"/>
      <c r="C79" s="310"/>
      <c r="D79" s="310"/>
      <c r="E79" s="310"/>
      <c r="F79" s="310"/>
      <c r="G79" s="310"/>
      <c r="H79" s="310"/>
      <c r="I79" s="310"/>
      <c r="J79" s="310"/>
    </row>
    <row r="80" spans="1:10" ht="27" customHeight="1">
      <c r="A80" s="310"/>
      <c r="B80" s="310"/>
      <c r="C80" s="310"/>
      <c r="D80" s="310"/>
      <c r="E80" s="310"/>
      <c r="F80" s="310"/>
      <c r="G80" s="310"/>
      <c r="H80" s="310"/>
      <c r="I80" s="310"/>
      <c r="J80" s="310"/>
    </row>
    <row r="81" spans="1:10" ht="27" customHeight="1">
      <c r="A81" s="310"/>
      <c r="B81" s="310"/>
      <c r="C81" s="310"/>
      <c r="D81" s="310"/>
      <c r="E81" s="310"/>
      <c r="F81" s="310"/>
      <c r="G81" s="310"/>
      <c r="H81" s="310"/>
      <c r="I81" s="310"/>
      <c r="J81" s="310"/>
    </row>
    <row r="82" spans="1:10" ht="27" customHeight="1">
      <c r="A82" s="310"/>
      <c r="B82" s="310"/>
      <c r="C82" s="310"/>
      <c r="D82" s="310"/>
      <c r="E82" s="310"/>
      <c r="F82" s="310"/>
      <c r="G82" s="310"/>
      <c r="H82" s="310"/>
      <c r="I82" s="310"/>
      <c r="J82" s="310"/>
    </row>
    <row r="83" spans="1:10" ht="27" customHeight="1">
      <c r="A83" s="310"/>
      <c r="B83" s="310"/>
      <c r="C83" s="310"/>
      <c r="D83" s="310"/>
      <c r="E83" s="310"/>
      <c r="F83" s="310"/>
      <c r="G83" s="310"/>
      <c r="H83" s="310"/>
      <c r="I83" s="310"/>
      <c r="J83" s="310"/>
    </row>
    <row r="84" spans="1:10" ht="27" customHeight="1">
      <c r="A84" s="310"/>
      <c r="B84" s="310"/>
      <c r="C84" s="310"/>
      <c r="D84" s="310"/>
      <c r="E84" s="310"/>
      <c r="F84" s="310"/>
      <c r="G84" s="310"/>
      <c r="H84" s="310"/>
      <c r="I84" s="310"/>
      <c r="J84" s="310"/>
    </row>
    <row r="85" spans="1:10" ht="27" customHeight="1">
      <c r="A85" s="310"/>
      <c r="B85" s="310"/>
      <c r="C85" s="310"/>
      <c r="D85" s="310"/>
      <c r="E85" s="310"/>
      <c r="F85" s="310"/>
      <c r="G85" s="310"/>
      <c r="H85" s="310"/>
      <c r="I85" s="310"/>
      <c r="J85" s="310"/>
    </row>
    <row r="86" spans="1:10" ht="27" customHeight="1">
      <c r="A86" s="310"/>
      <c r="B86" s="310"/>
      <c r="C86" s="310"/>
      <c r="D86" s="310"/>
      <c r="E86" s="310"/>
      <c r="F86" s="310"/>
      <c r="G86" s="310"/>
      <c r="H86" s="310"/>
      <c r="I86" s="310"/>
      <c r="J86" s="310"/>
    </row>
    <row r="87" spans="1:10" ht="27" customHeight="1">
      <c r="A87" s="310"/>
      <c r="B87" s="310"/>
      <c r="C87" s="310"/>
      <c r="D87" s="310"/>
      <c r="E87" s="310"/>
      <c r="F87" s="310"/>
      <c r="G87" s="310"/>
      <c r="H87" s="310"/>
      <c r="I87" s="310"/>
      <c r="J87" s="310"/>
    </row>
    <row r="88" spans="1:10" ht="27" customHeight="1">
      <c r="A88" s="310"/>
      <c r="B88" s="310"/>
      <c r="C88" s="310"/>
      <c r="D88" s="310"/>
      <c r="E88" s="310"/>
      <c r="F88" s="310"/>
      <c r="G88" s="310"/>
      <c r="H88" s="310"/>
      <c r="I88" s="310"/>
      <c r="J88" s="310"/>
    </row>
    <row r="89" spans="1:10" ht="27" customHeight="1"/>
    <row r="90" spans="1:10" ht="27" customHeight="1"/>
    <row r="91" spans="1:10" ht="27" customHeight="1"/>
    <row r="92" spans="1:10" ht="27" customHeight="1"/>
    <row r="93" spans="1:10" ht="27" customHeight="1"/>
    <row r="94" spans="1:10" ht="27" customHeight="1"/>
    <row r="95" spans="1:10" ht="27" customHeight="1"/>
    <row r="96" spans="1:10" ht="27" customHeight="1"/>
    <row r="97" ht="27" customHeight="1"/>
    <row r="98" ht="27" customHeight="1"/>
    <row r="99" ht="27" customHeight="1"/>
    <row r="100" ht="27" customHeight="1"/>
    <row r="101" ht="27" customHeight="1"/>
    <row r="102" ht="27" customHeight="1"/>
    <row r="103" ht="27" customHeight="1"/>
    <row r="104" ht="27" customHeight="1"/>
    <row r="105" ht="27" customHeight="1"/>
    <row r="106" ht="27" customHeight="1"/>
    <row r="107" ht="27" customHeight="1"/>
    <row r="108" ht="27" customHeight="1"/>
    <row r="109" ht="27" customHeight="1"/>
    <row r="110" ht="27" customHeight="1"/>
    <row r="111" ht="27" customHeight="1"/>
    <row r="112" ht="27" customHeight="1"/>
    <row r="113" ht="27" customHeight="1"/>
    <row r="114" ht="27" customHeight="1"/>
    <row r="115" ht="27" customHeight="1"/>
    <row r="116" ht="27" customHeight="1"/>
    <row r="117" ht="27" customHeight="1"/>
    <row r="118" ht="27" customHeight="1"/>
    <row r="119" ht="27" customHeight="1"/>
    <row r="120" ht="27" customHeight="1"/>
    <row r="121" ht="27" customHeight="1"/>
    <row r="122" ht="27" customHeight="1"/>
    <row r="123" ht="27" customHeight="1"/>
    <row r="124" ht="27" customHeight="1"/>
    <row r="125" ht="27" customHeight="1"/>
    <row r="126" ht="27" customHeight="1"/>
    <row r="127" ht="27" customHeight="1"/>
    <row r="128" ht="27" customHeight="1"/>
    <row r="129" ht="27" customHeight="1"/>
    <row r="130" ht="27" customHeight="1"/>
    <row r="131" ht="27" customHeight="1"/>
    <row r="132" ht="27" customHeight="1"/>
    <row r="133" ht="27" customHeight="1"/>
    <row r="134" ht="27" customHeight="1"/>
    <row r="135" ht="27" customHeight="1"/>
    <row r="136" ht="27" customHeight="1"/>
    <row r="137" ht="27" customHeight="1"/>
    <row r="138" ht="27" customHeight="1"/>
    <row r="139" ht="27" customHeight="1"/>
  </sheetData>
  <sheetProtection algorithmName="SHA-512" hashValue="5pMQdYWWLu2p6hokvfglJug6a5H40+2BNfVzOTG1uq58k0UPLlWXfV+Y265y9IZJ9dlqVBXnOlts3BA0LrH6Iw==" saltValue="5TE4jUjzONsrtPBVnIwf0g==" spinCount="100000" sheet="1" objects="1" scenarios="1"/>
  <mergeCells count="8">
    <mergeCell ref="A39:J39"/>
    <mergeCell ref="A1:J1"/>
    <mergeCell ref="B2:F2"/>
    <mergeCell ref="B3:F3"/>
    <mergeCell ref="B4:F4"/>
    <mergeCell ref="H4:I4"/>
    <mergeCell ref="A7:G7"/>
    <mergeCell ref="H7:J7"/>
  </mergeCells>
  <pageMargins left="0.74803149606299213" right="0.74803149606299213" top="0.98425196850393704" bottom="0.98425196850393704" header="0.51181102362204722" footer="0.51181102362204722"/>
  <pageSetup scale="50" orientation="portrait" horizontalDpi="1200" verticalDpi="1200" r:id="rId1"/>
  <headerFooter alignWithMargins="0">
    <oddHeader>&amp;L&amp;"Arial,Bold"Supplier PPAP Workbook</oddHeader>
    <oddFooter>&amp;L&amp;8 04-0034
REV 
Effective: &amp;C&amp;8&amp;A&amp;R&amp;8Page &amp;P of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0">
    <pageSetUpPr fitToPage="1"/>
  </sheetPr>
  <dimension ref="A1:L47"/>
  <sheetViews>
    <sheetView showGridLines="0" view="pageLayout" zoomScaleNormal="100" workbookViewId="0">
      <selection activeCell="F71" sqref="F71"/>
    </sheetView>
  </sheetViews>
  <sheetFormatPr defaultRowHeight="12.5"/>
  <cols>
    <col min="1" max="1" width="5" customWidth="1"/>
    <col min="2" max="2" width="29.453125" customWidth="1"/>
    <col min="3" max="3" width="20.54296875" customWidth="1"/>
    <col min="4" max="4" width="8.36328125" customWidth="1"/>
    <col min="5" max="5" width="6.453125" customWidth="1"/>
    <col min="6" max="7" width="12.6328125" customWidth="1"/>
    <col min="8" max="8" width="15.6328125" customWidth="1"/>
    <col min="9" max="9" width="4.36328125" customWidth="1"/>
    <col min="10" max="10" width="4.08984375" customWidth="1"/>
  </cols>
  <sheetData>
    <row r="1" spans="1:12" ht="18">
      <c r="A1" s="213" t="s">
        <v>44</v>
      </c>
      <c r="B1" s="67"/>
      <c r="C1" s="67"/>
      <c r="D1" s="67"/>
      <c r="E1" s="67"/>
      <c r="F1" s="67"/>
      <c r="G1" s="67"/>
      <c r="H1" s="67"/>
      <c r="I1" s="67"/>
      <c r="J1" s="67"/>
    </row>
    <row r="2" spans="1:12" ht="18" customHeight="1" thickBot="1">
      <c r="A2" s="584" t="s">
        <v>11</v>
      </c>
      <c r="B2" s="584"/>
      <c r="C2" s="584"/>
      <c r="D2" s="584"/>
      <c r="E2" s="584"/>
      <c r="F2" s="584"/>
      <c r="G2" s="584"/>
      <c r="H2" s="584"/>
      <c r="I2" s="584"/>
      <c r="J2" s="584"/>
    </row>
    <row r="3" spans="1:12" ht="12" customHeight="1">
      <c r="A3" s="238" t="s">
        <v>354</v>
      </c>
      <c r="B3" s="69"/>
      <c r="C3" s="594"/>
      <c r="D3" s="594"/>
      <c r="E3" s="595"/>
      <c r="F3" s="238" t="s">
        <v>103</v>
      </c>
      <c r="G3" s="594"/>
      <c r="H3" s="594"/>
      <c r="I3" s="594"/>
      <c r="J3" s="595"/>
    </row>
    <row r="4" spans="1:12" ht="13" thickBot="1">
      <c r="A4" s="71" t="s">
        <v>355</v>
      </c>
      <c r="B4" s="70"/>
      <c r="C4" s="596"/>
      <c r="D4" s="596"/>
      <c r="E4" s="597"/>
      <c r="F4" s="239" t="s">
        <v>356</v>
      </c>
      <c r="G4" s="584"/>
      <c r="H4" s="584"/>
      <c r="I4" s="584"/>
      <c r="J4" s="598"/>
    </row>
    <row r="5" spans="1:12" ht="12" customHeight="1">
      <c r="A5" s="238" t="s">
        <v>357</v>
      </c>
      <c r="B5" s="69"/>
      <c r="C5" s="594"/>
      <c r="D5" s="594"/>
      <c r="E5" s="595"/>
      <c r="F5" s="239" t="s">
        <v>358</v>
      </c>
      <c r="G5" s="233"/>
      <c r="H5" s="578"/>
      <c r="I5" s="578"/>
      <c r="J5" s="579"/>
    </row>
    <row r="6" spans="1:12" ht="12" customHeight="1">
      <c r="A6" s="599"/>
      <c r="B6" s="578"/>
      <c r="C6" s="578"/>
      <c r="D6" s="578"/>
      <c r="E6" s="579"/>
      <c r="F6" s="68" t="s">
        <v>359</v>
      </c>
      <c r="G6" s="233"/>
      <c r="H6" s="233"/>
      <c r="I6" s="584"/>
      <c r="J6" s="598"/>
    </row>
    <row r="7" spans="1:12" ht="13" thickBot="1">
      <c r="A7" s="600"/>
      <c r="B7" s="601"/>
      <c r="C7" s="601"/>
      <c r="D7" s="601"/>
      <c r="E7" s="602"/>
      <c r="F7" s="591" t="s">
        <v>11</v>
      </c>
      <c r="G7" s="592"/>
      <c r="H7" s="592"/>
      <c r="I7" s="592"/>
      <c r="J7" s="593"/>
    </row>
    <row r="8" spans="1:12" ht="10.5" customHeight="1">
      <c r="A8" s="580" t="s">
        <v>360</v>
      </c>
      <c r="B8" s="603" t="s">
        <v>361</v>
      </c>
      <c r="C8" s="604" t="s">
        <v>362</v>
      </c>
      <c r="D8" s="582" t="s">
        <v>363</v>
      </c>
      <c r="E8" s="583" t="s">
        <v>364</v>
      </c>
      <c r="F8" s="586" t="s">
        <v>365</v>
      </c>
      <c r="G8" s="578"/>
      <c r="H8" s="587"/>
      <c r="I8" s="580" t="s">
        <v>366</v>
      </c>
      <c r="J8" s="582" t="s">
        <v>367</v>
      </c>
      <c r="L8" s="67" t="s">
        <v>11</v>
      </c>
    </row>
    <row r="9" spans="1:12" ht="13.5" customHeight="1">
      <c r="A9" s="581"/>
      <c r="B9" s="581"/>
      <c r="C9" s="605"/>
      <c r="D9" s="583"/>
      <c r="E9" s="585"/>
      <c r="F9" s="588"/>
      <c r="G9" s="589"/>
      <c r="H9" s="590"/>
      <c r="I9" s="581"/>
      <c r="J9" s="583"/>
      <c r="L9" s="66" t="s">
        <v>11</v>
      </c>
    </row>
    <row r="10" spans="1:12" s="58" customFormat="1" ht="15.5">
      <c r="A10" s="61"/>
      <c r="B10" s="63"/>
      <c r="C10" s="61"/>
      <c r="D10" s="62"/>
      <c r="E10" s="62"/>
      <c r="F10" s="577"/>
      <c r="G10" s="577"/>
      <c r="H10" s="577"/>
      <c r="I10" s="61"/>
      <c r="J10" s="61"/>
    </row>
    <row r="11" spans="1:12" s="58" customFormat="1" ht="15.5">
      <c r="A11" s="61"/>
      <c r="B11" s="65"/>
      <c r="C11" s="64"/>
      <c r="D11" s="62"/>
      <c r="E11" s="62"/>
      <c r="F11" s="577"/>
      <c r="G11" s="577"/>
      <c r="H11" s="577"/>
      <c r="I11" s="61"/>
      <c r="J11" s="61"/>
    </row>
    <row r="12" spans="1:12" s="58" customFormat="1" ht="15.5">
      <c r="A12" s="61"/>
      <c r="B12" s="62"/>
      <c r="C12" s="61"/>
      <c r="D12" s="62"/>
      <c r="E12" s="62"/>
      <c r="F12" s="577"/>
      <c r="G12" s="577"/>
      <c r="H12" s="577"/>
      <c r="I12" s="61"/>
      <c r="J12" s="61"/>
    </row>
    <row r="13" spans="1:12" s="58" customFormat="1" ht="15.5">
      <c r="A13" s="61"/>
      <c r="B13" s="61"/>
      <c r="C13" s="61"/>
      <c r="D13" s="62"/>
      <c r="E13" s="62"/>
      <c r="F13" s="577"/>
      <c r="G13" s="577"/>
      <c r="H13" s="577"/>
      <c r="I13" s="61"/>
      <c r="J13" s="61"/>
    </row>
    <row r="14" spans="1:12" s="58" customFormat="1" ht="15.5">
      <c r="A14" s="61"/>
      <c r="B14" s="61"/>
      <c r="C14" s="61"/>
      <c r="D14" s="62"/>
      <c r="E14" s="62"/>
      <c r="F14" s="577"/>
      <c r="G14" s="577"/>
      <c r="H14" s="577"/>
      <c r="I14" s="61"/>
      <c r="J14" s="61"/>
    </row>
    <row r="15" spans="1:12" s="58" customFormat="1" ht="15.5">
      <c r="A15" s="61"/>
      <c r="B15" s="62"/>
      <c r="C15" s="63"/>
      <c r="D15" s="62"/>
      <c r="E15" s="62"/>
      <c r="F15" s="577"/>
      <c r="G15" s="577"/>
      <c r="H15" s="577"/>
      <c r="I15" s="61"/>
      <c r="J15" s="61"/>
    </row>
    <row r="16" spans="1:12" s="58" customFormat="1" ht="15.5">
      <c r="A16" s="61"/>
      <c r="B16" s="62"/>
      <c r="C16" s="63"/>
      <c r="D16" s="62"/>
      <c r="E16" s="62"/>
      <c r="F16" s="577"/>
      <c r="G16" s="577"/>
      <c r="H16" s="577"/>
      <c r="I16" s="61"/>
      <c r="J16" s="61"/>
    </row>
    <row r="17" spans="1:10" s="58" customFormat="1" ht="15.5">
      <c r="A17" s="61"/>
      <c r="B17" s="62"/>
      <c r="C17" s="62"/>
      <c r="D17" s="62"/>
      <c r="E17" s="62"/>
      <c r="F17" s="577"/>
      <c r="G17" s="577"/>
      <c r="H17" s="577"/>
      <c r="I17" s="61"/>
      <c r="J17" s="61"/>
    </row>
    <row r="18" spans="1:10" s="58" customFormat="1" ht="15.5">
      <c r="A18" s="61"/>
      <c r="B18" s="62"/>
      <c r="C18" s="62"/>
      <c r="D18" s="62"/>
      <c r="E18" s="62"/>
      <c r="F18" s="577"/>
      <c r="G18" s="577"/>
      <c r="H18" s="577"/>
      <c r="I18" s="61"/>
      <c r="J18" s="61"/>
    </row>
    <row r="19" spans="1:10" s="58" customFormat="1" ht="15.5">
      <c r="A19" s="61"/>
      <c r="B19" s="62"/>
      <c r="C19" s="62"/>
      <c r="D19" s="62"/>
      <c r="E19" s="62"/>
      <c r="F19" s="577"/>
      <c r="G19" s="577"/>
      <c r="H19" s="577"/>
      <c r="I19" s="61"/>
      <c r="J19" s="61"/>
    </row>
    <row r="20" spans="1:10" s="58" customFormat="1" ht="15.5">
      <c r="A20" s="61"/>
      <c r="B20" s="62"/>
      <c r="C20" s="62"/>
      <c r="D20" s="62"/>
      <c r="E20" s="62"/>
      <c r="F20" s="577"/>
      <c r="G20" s="577"/>
      <c r="H20" s="577"/>
      <c r="I20" s="61"/>
      <c r="J20" s="61"/>
    </row>
    <row r="21" spans="1:10" s="58" customFormat="1" ht="15.5">
      <c r="A21" s="61"/>
      <c r="B21" s="62"/>
      <c r="C21" s="62"/>
      <c r="D21" s="62"/>
      <c r="E21" s="62"/>
      <c r="F21" s="577"/>
      <c r="G21" s="577"/>
      <c r="H21" s="577"/>
      <c r="I21" s="61"/>
      <c r="J21" s="61"/>
    </row>
    <row r="22" spans="1:10" s="58" customFormat="1" ht="15.5">
      <c r="A22" s="61"/>
      <c r="B22" s="62"/>
      <c r="C22" s="62"/>
      <c r="D22" s="62"/>
      <c r="E22" s="62"/>
      <c r="F22" s="577"/>
      <c r="G22" s="577"/>
      <c r="H22" s="577"/>
      <c r="I22" s="61"/>
      <c r="J22" s="61"/>
    </row>
    <row r="23" spans="1:10" s="58" customFormat="1" ht="15.5">
      <c r="A23" s="61"/>
      <c r="B23" s="62"/>
      <c r="C23" s="62"/>
      <c r="D23" s="62"/>
      <c r="E23" s="62"/>
      <c r="F23" s="577"/>
      <c r="G23" s="577"/>
      <c r="H23" s="577"/>
      <c r="I23" s="61"/>
      <c r="J23" s="61"/>
    </row>
    <row r="24" spans="1:10" s="58" customFormat="1" ht="15.5">
      <c r="A24" s="61"/>
      <c r="B24" s="62"/>
      <c r="C24" s="62"/>
      <c r="D24" s="62"/>
      <c r="E24" s="62"/>
      <c r="F24" s="577"/>
      <c r="G24" s="577"/>
      <c r="H24" s="577"/>
      <c r="I24" s="61"/>
      <c r="J24" s="61"/>
    </row>
    <row r="25" spans="1:10" s="58" customFormat="1" ht="15.5">
      <c r="A25" s="61"/>
      <c r="B25" s="62"/>
      <c r="C25" s="62"/>
      <c r="D25" s="62"/>
      <c r="E25" s="62"/>
      <c r="F25" s="577"/>
      <c r="G25" s="577"/>
      <c r="H25" s="577"/>
      <c r="I25" s="61"/>
      <c r="J25" s="61"/>
    </row>
    <row r="26" spans="1:10" s="58" customFormat="1" ht="15.5">
      <c r="A26" s="61"/>
      <c r="B26" s="62"/>
      <c r="C26" s="62"/>
      <c r="D26" s="62"/>
      <c r="E26" s="62"/>
      <c r="F26" s="577"/>
      <c r="G26" s="577"/>
      <c r="H26" s="577"/>
      <c r="I26" s="61"/>
      <c r="J26" s="61"/>
    </row>
    <row r="27" spans="1:10" s="58" customFormat="1" ht="15.5">
      <c r="A27" s="61"/>
      <c r="B27" s="62"/>
      <c r="C27" s="62"/>
      <c r="D27" s="62"/>
      <c r="E27" s="62"/>
      <c r="F27" s="577"/>
      <c r="G27" s="577"/>
      <c r="H27" s="577"/>
      <c r="I27" s="61"/>
      <c r="J27" s="61"/>
    </row>
    <row r="28" spans="1:10" s="58" customFormat="1" ht="15.5">
      <c r="A28" s="61"/>
      <c r="B28" s="62"/>
      <c r="C28" s="62"/>
      <c r="D28" s="62"/>
      <c r="E28" s="62"/>
      <c r="F28" s="577"/>
      <c r="G28" s="577"/>
      <c r="H28" s="577"/>
      <c r="I28" s="61"/>
      <c r="J28" s="61"/>
    </row>
    <row r="29" spans="1:10" s="58" customFormat="1" ht="15.5">
      <c r="A29" s="61"/>
      <c r="B29" s="62"/>
      <c r="C29" s="62"/>
      <c r="D29" s="62"/>
      <c r="E29" s="62"/>
      <c r="F29" s="577"/>
      <c r="G29" s="577"/>
      <c r="H29" s="577"/>
      <c r="I29" s="61"/>
      <c r="J29" s="61"/>
    </row>
    <row r="30" spans="1:10" s="58" customFormat="1" ht="15.5">
      <c r="A30" s="61"/>
      <c r="B30" s="62"/>
      <c r="C30" s="62"/>
      <c r="D30" s="62"/>
      <c r="E30" s="62"/>
      <c r="F30" s="577"/>
      <c r="G30" s="577"/>
      <c r="H30" s="577"/>
      <c r="I30" s="61"/>
      <c r="J30" s="61"/>
    </row>
    <row r="31" spans="1:10" s="58" customFormat="1" ht="15.5">
      <c r="A31" s="61"/>
      <c r="B31" s="62"/>
      <c r="C31" s="62"/>
      <c r="D31" s="62"/>
      <c r="E31" s="62"/>
      <c r="F31" s="577"/>
      <c r="G31" s="577"/>
      <c r="H31" s="577"/>
      <c r="I31" s="61"/>
      <c r="J31" s="61"/>
    </row>
    <row r="32" spans="1:10" s="58" customFormat="1" ht="15.5">
      <c r="A32" s="61"/>
      <c r="B32" s="62"/>
      <c r="C32" s="62"/>
      <c r="D32" s="62"/>
      <c r="E32" s="62"/>
      <c r="F32" s="577"/>
      <c r="G32" s="577"/>
      <c r="H32" s="577"/>
      <c r="I32" s="61"/>
      <c r="J32" s="61"/>
    </row>
    <row r="33" spans="1:10" s="58" customFormat="1" ht="15.5">
      <c r="A33" s="61"/>
      <c r="B33" s="62"/>
      <c r="C33" s="62"/>
      <c r="D33" s="62"/>
      <c r="E33" s="62"/>
      <c r="F33" s="577"/>
      <c r="G33" s="577"/>
      <c r="H33" s="577"/>
      <c r="I33" s="61"/>
      <c r="J33" s="61"/>
    </row>
    <row r="34" spans="1:10" s="58" customFormat="1" ht="15.5">
      <c r="A34" s="61"/>
      <c r="B34" s="62"/>
      <c r="C34" s="62"/>
      <c r="D34" s="62"/>
      <c r="E34" s="62"/>
      <c r="F34" s="577"/>
      <c r="G34" s="577"/>
      <c r="H34" s="577"/>
      <c r="I34" s="61"/>
      <c r="J34" s="61"/>
    </row>
    <row r="35" spans="1:10" s="58" customFormat="1" ht="15.5">
      <c r="A35" s="61"/>
      <c r="B35" s="62"/>
      <c r="C35" s="62"/>
      <c r="D35" s="62"/>
      <c r="E35" s="62"/>
      <c r="F35" s="577"/>
      <c r="G35" s="577"/>
      <c r="H35" s="577"/>
      <c r="I35" s="61"/>
      <c r="J35" s="61"/>
    </row>
    <row r="36" spans="1:10" s="58" customFormat="1" ht="15.5">
      <c r="A36" s="61"/>
      <c r="B36" s="62"/>
      <c r="C36" s="62"/>
      <c r="D36" s="62"/>
      <c r="E36" s="62"/>
      <c r="F36" s="577"/>
      <c r="G36" s="577"/>
      <c r="H36" s="577"/>
      <c r="I36" s="61"/>
      <c r="J36" s="61"/>
    </row>
    <row r="37" spans="1:10" s="58" customFormat="1" ht="15.5">
      <c r="A37" s="61"/>
      <c r="B37" s="62"/>
      <c r="C37" s="62"/>
      <c r="D37" s="62"/>
      <c r="E37" s="62"/>
      <c r="F37" s="577"/>
      <c r="G37" s="577"/>
      <c r="H37" s="577"/>
      <c r="I37" s="61"/>
      <c r="J37" s="61"/>
    </row>
    <row r="38" spans="1:10" s="58" customFormat="1" ht="15.5">
      <c r="A38" s="61"/>
      <c r="B38" s="62"/>
      <c r="C38" s="62"/>
      <c r="D38" s="62"/>
      <c r="E38" s="62"/>
      <c r="F38" s="577"/>
      <c r="G38" s="577"/>
      <c r="H38" s="577"/>
      <c r="I38" s="61"/>
      <c r="J38" s="61"/>
    </row>
    <row r="39" spans="1:10" s="58" customFormat="1" ht="15.5">
      <c r="A39" s="61"/>
      <c r="B39" s="62"/>
      <c r="C39" s="62"/>
      <c r="D39" s="62"/>
      <c r="E39" s="62"/>
      <c r="F39" s="577"/>
      <c r="G39" s="577"/>
      <c r="H39" s="577"/>
      <c r="I39" s="61"/>
      <c r="J39" s="61"/>
    </row>
    <row r="40" spans="1:10" s="58" customFormat="1" ht="15.5">
      <c r="A40" s="61"/>
      <c r="B40" s="62"/>
      <c r="C40" s="62"/>
      <c r="D40" s="62"/>
      <c r="E40" s="62"/>
      <c r="F40" s="577"/>
      <c r="G40" s="577"/>
      <c r="H40" s="577"/>
      <c r="I40" s="61"/>
      <c r="J40" s="61"/>
    </row>
    <row r="41" spans="1:10" s="58" customFormat="1" ht="15.5">
      <c r="A41" s="61"/>
      <c r="B41" s="62"/>
      <c r="C41" s="62"/>
      <c r="D41" s="62"/>
      <c r="E41" s="62"/>
      <c r="F41" s="577"/>
      <c r="G41" s="577"/>
      <c r="H41" s="577"/>
      <c r="I41" s="61"/>
      <c r="J41" s="61"/>
    </row>
    <row r="42" spans="1:10" s="58" customFormat="1" ht="15.5">
      <c r="A42" s="61"/>
      <c r="B42" s="62"/>
      <c r="C42" s="62"/>
      <c r="D42" s="62"/>
      <c r="E42" s="62"/>
      <c r="F42" s="577"/>
      <c r="G42" s="577"/>
      <c r="H42" s="577"/>
      <c r="I42" s="61"/>
      <c r="J42" s="61"/>
    </row>
    <row r="43" spans="1:10" s="58" customFormat="1" ht="8.25" customHeight="1" thickBot="1">
      <c r="A43" s="60"/>
      <c r="B43" s="59"/>
      <c r="C43" s="59"/>
      <c r="D43" s="59"/>
      <c r="E43" s="59"/>
      <c r="F43" s="606"/>
      <c r="G43" s="606"/>
      <c r="H43" s="606"/>
      <c r="I43" s="60"/>
      <c r="J43" s="60"/>
    </row>
    <row r="44" spans="1:10" s="58" customFormat="1" ht="16" thickBot="1">
      <c r="A44" s="60"/>
      <c r="B44" s="59"/>
      <c r="C44" s="59"/>
      <c r="D44" s="607" t="s">
        <v>368</v>
      </c>
      <c r="E44" s="608"/>
      <c r="F44" s="608"/>
      <c r="G44" s="608"/>
      <c r="H44" s="608"/>
      <c r="I44" s="608"/>
      <c r="J44" s="609"/>
    </row>
    <row r="45" spans="1:10" ht="8.25" customHeight="1"/>
    <row r="46" spans="1:10" ht="9.75" customHeight="1">
      <c r="D46" s="57" t="s">
        <v>369</v>
      </c>
      <c r="E46" s="218"/>
      <c r="F46" s="240"/>
      <c r="G46" s="56" t="s">
        <v>370</v>
      </c>
      <c r="H46" s="240"/>
      <c r="I46" s="55" t="s">
        <v>371</v>
      </c>
      <c r="J46" s="241"/>
    </row>
    <row r="47" spans="1:10">
      <c r="D47" s="54"/>
      <c r="E47" s="20"/>
      <c r="F47" s="20"/>
      <c r="G47" s="20"/>
      <c r="H47" s="20"/>
      <c r="I47" s="20"/>
      <c r="J47" s="19"/>
    </row>
  </sheetData>
  <customSheetViews>
    <customSheetView guid="{0C3D94F3-5C1F-492C-9E45-C36C99F6E6C9}" showPageBreaks="1" fitToPage="1" view="pageLayout" topLeftCell="A28">
      <selection activeCell="E57" sqref="E57"/>
      <pageMargins left="0" right="0" top="0" bottom="0" header="0" footer="0"/>
      <pageSetup scale="76" orientation="portrait" r:id="rId1"/>
      <headerFooter alignWithMargins="0">
        <oddHeader>&amp;L&amp;"Arial,Bold"Supplier PPAP Workbook&amp;R&amp;G</oddHeader>
        <oddFooter>&amp;L&amp;"Arial,Bold"&amp;8 04-0034
REV 01
Effective: 10-SEP-2019&amp;C&amp;"Arial,Bold"&amp;8&amp;A&amp;R&amp;"Arial,Bold"&amp;8&amp;P of &amp;N</oddFooter>
      </headerFooter>
    </customSheetView>
  </customSheetViews>
  <mergeCells count="54">
    <mergeCell ref="F43:H43"/>
    <mergeCell ref="D44:J44"/>
    <mergeCell ref="F39:H39"/>
    <mergeCell ref="F40:H40"/>
    <mergeCell ref="F41:H41"/>
    <mergeCell ref="F42:H42"/>
    <mergeCell ref="F35:H35"/>
    <mergeCell ref="F36:H36"/>
    <mergeCell ref="F37:H37"/>
    <mergeCell ref="F38:H38"/>
    <mergeCell ref="F31:H31"/>
    <mergeCell ref="F32:H32"/>
    <mergeCell ref="F33:H33"/>
    <mergeCell ref="F34:H34"/>
    <mergeCell ref="F27:H27"/>
    <mergeCell ref="F28:H28"/>
    <mergeCell ref="F29:H29"/>
    <mergeCell ref="F30:H30"/>
    <mergeCell ref="F23:H23"/>
    <mergeCell ref="F24:H24"/>
    <mergeCell ref="F25:H25"/>
    <mergeCell ref="F26:H26"/>
    <mergeCell ref="F20:H20"/>
    <mergeCell ref="F21:H21"/>
    <mergeCell ref="F22:H22"/>
    <mergeCell ref="F15:H15"/>
    <mergeCell ref="F16:H16"/>
    <mergeCell ref="F17:H17"/>
    <mergeCell ref="F18:H18"/>
    <mergeCell ref="F19:H19"/>
    <mergeCell ref="F14:H14"/>
    <mergeCell ref="F12:H12"/>
    <mergeCell ref="C3:E3"/>
    <mergeCell ref="C4:E4"/>
    <mergeCell ref="G3:J3"/>
    <mergeCell ref="G4:J4"/>
    <mergeCell ref="F13:H13"/>
    <mergeCell ref="C5:E5"/>
    <mergeCell ref="A6:E6"/>
    <mergeCell ref="A7:E7"/>
    <mergeCell ref="I6:J6"/>
    <mergeCell ref="B8:B9"/>
    <mergeCell ref="A8:A9"/>
    <mergeCell ref="C8:C9"/>
    <mergeCell ref="D8:D9"/>
    <mergeCell ref="F11:H11"/>
    <mergeCell ref="F10:H10"/>
    <mergeCell ref="H5:J5"/>
    <mergeCell ref="I8:I9"/>
    <mergeCell ref="J8:J9"/>
    <mergeCell ref="A2:J2"/>
    <mergeCell ref="E8:E9"/>
    <mergeCell ref="F8:H9"/>
    <mergeCell ref="F7:J7"/>
  </mergeCells>
  <hyperlinks>
    <hyperlink ref="A1" location="Index!A1" display="Back to Index" xr:uid="{4542D495-ACE2-40EA-A8C6-108CA7013468}"/>
  </hyperlinks>
  <pageMargins left="0.74803149606299213" right="0.74803149606299213" top="0.98425196850393704" bottom="0.98425196850393704" header="0.51181102362204722" footer="0.51181102362204722"/>
  <pageSetup scale="76" fitToHeight="0" orientation="portrait" r:id="rId2"/>
  <headerFooter alignWithMargins="0">
    <oddHeader>&amp;L&amp;"Arial,Bold"Supplier PPAP Workbook</oddHeader>
    <oddFooter>&amp;L&amp;8 04-0034
REV 
Effective: &amp;C&amp;8&amp;A&amp;R&amp;8Page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3"/>
  <dimension ref="A1:H47"/>
  <sheetViews>
    <sheetView showGridLines="0" view="pageLayout" zoomScaleNormal="100" workbookViewId="0">
      <selection activeCell="B51" sqref="B51"/>
    </sheetView>
  </sheetViews>
  <sheetFormatPr defaultRowHeight="12.5"/>
  <cols>
    <col min="1" max="1" width="12.54296875" customWidth="1"/>
    <col min="2" max="2" width="31" customWidth="1"/>
    <col min="3" max="3" width="3.6328125" customWidth="1"/>
    <col min="4" max="6" width="12.36328125" customWidth="1"/>
    <col min="7" max="7" width="4.36328125" customWidth="1"/>
    <col min="8" max="8" width="4.08984375" customWidth="1"/>
  </cols>
  <sheetData>
    <row r="1" spans="1:8" ht="34.5" customHeight="1">
      <c r="A1" s="213" t="s">
        <v>44</v>
      </c>
      <c r="B1" s="610" t="s">
        <v>372</v>
      </c>
      <c r="C1" s="611"/>
      <c r="D1" s="611"/>
      <c r="E1" s="611"/>
      <c r="F1" s="611"/>
    </row>
    <row r="2" spans="1:8" ht="34.5" customHeight="1">
      <c r="A2" t="s">
        <v>11</v>
      </c>
      <c r="C2" s="612"/>
      <c r="D2" s="613"/>
      <c r="E2" s="613"/>
      <c r="F2" s="613"/>
      <c r="H2" s="244"/>
    </row>
    <row r="3" spans="1:8" ht="12" customHeight="1">
      <c r="A3" s="217" t="s">
        <v>373</v>
      </c>
      <c r="B3" s="40"/>
      <c r="C3" s="76"/>
      <c r="D3" s="217" t="s">
        <v>374</v>
      </c>
      <c r="E3" s="218"/>
      <c r="F3" s="218"/>
      <c r="G3" s="40"/>
      <c r="H3" s="76"/>
    </row>
    <row r="4" spans="1:8">
      <c r="A4" s="96"/>
      <c r="B4" s="11"/>
      <c r="C4" s="97"/>
      <c r="D4" s="96"/>
      <c r="E4" s="11"/>
      <c r="F4" s="11"/>
      <c r="G4" s="11"/>
      <c r="H4" s="75"/>
    </row>
    <row r="5" spans="1:8" ht="12" customHeight="1">
      <c r="A5" s="217" t="s">
        <v>375</v>
      </c>
      <c r="B5" s="40"/>
      <c r="C5" s="76"/>
      <c r="D5" s="217" t="s">
        <v>376</v>
      </c>
      <c r="E5" s="218"/>
      <c r="F5" s="218"/>
      <c r="G5" s="40"/>
      <c r="H5" s="76"/>
    </row>
    <row r="6" spans="1:8">
      <c r="A6" s="98"/>
      <c r="B6" s="11"/>
      <c r="C6" s="97"/>
      <c r="D6" s="96" t="s">
        <v>377</v>
      </c>
      <c r="E6" s="11"/>
      <c r="F6" s="11"/>
      <c r="G6" s="11"/>
      <c r="H6" s="75"/>
    </row>
    <row r="7" spans="1:8" ht="10.5" customHeight="1">
      <c r="A7" s="216" t="s">
        <v>378</v>
      </c>
      <c r="B7" s="216"/>
      <c r="C7" s="216"/>
      <c r="D7" s="216"/>
      <c r="E7" s="245"/>
      <c r="F7" s="246"/>
      <c r="G7" s="216"/>
      <c r="H7" s="215" t="s">
        <v>379</v>
      </c>
    </row>
    <row r="8" spans="1:8" ht="9.75" customHeight="1">
      <c r="A8" s="224" t="s">
        <v>380</v>
      </c>
      <c r="B8" s="224" t="s">
        <v>381</v>
      </c>
      <c r="C8" s="224"/>
      <c r="D8" s="224"/>
      <c r="E8" s="247" t="s">
        <v>382</v>
      </c>
      <c r="F8" s="248"/>
      <c r="G8" s="224" t="s">
        <v>366</v>
      </c>
      <c r="H8" s="223" t="s">
        <v>366</v>
      </c>
    </row>
    <row r="9" spans="1:8" s="58" customFormat="1" ht="15.5">
      <c r="A9" s="61"/>
      <c r="B9" s="62"/>
      <c r="C9" s="62"/>
      <c r="D9" s="95"/>
      <c r="E9" s="95"/>
      <c r="F9" s="94"/>
      <c r="G9" s="61"/>
      <c r="H9" s="61"/>
    </row>
    <row r="10" spans="1:8" s="58" customFormat="1" ht="15.5">
      <c r="A10" s="61"/>
      <c r="B10" s="62"/>
      <c r="C10" s="62"/>
      <c r="D10" s="95"/>
      <c r="E10" s="95"/>
      <c r="F10" s="94"/>
      <c r="G10" s="61"/>
      <c r="H10" s="61"/>
    </row>
    <row r="11" spans="1:8" s="58" customFormat="1" ht="15.5">
      <c r="A11" s="61"/>
      <c r="B11" s="62"/>
      <c r="C11" s="62"/>
      <c r="D11" s="95"/>
      <c r="E11" s="95"/>
      <c r="F11" s="94"/>
      <c r="G11" s="61"/>
      <c r="H11" s="61"/>
    </row>
    <row r="12" spans="1:8" s="58" customFormat="1" ht="15.5">
      <c r="A12" s="61"/>
      <c r="B12" s="62"/>
      <c r="C12" s="62"/>
      <c r="D12" s="95"/>
      <c r="E12" s="95"/>
      <c r="F12" s="94"/>
      <c r="G12" s="61"/>
      <c r="H12" s="61"/>
    </row>
    <row r="13" spans="1:8" s="58" customFormat="1" ht="15.5">
      <c r="A13" s="61"/>
      <c r="B13" s="62"/>
      <c r="C13" s="62"/>
      <c r="D13" s="95"/>
      <c r="E13" s="95"/>
      <c r="F13" s="94"/>
      <c r="G13" s="61"/>
      <c r="H13" s="61"/>
    </row>
    <row r="14" spans="1:8" s="58" customFormat="1" ht="15.5">
      <c r="A14" s="61"/>
      <c r="B14" s="62"/>
      <c r="C14" s="62"/>
      <c r="D14" s="95"/>
      <c r="E14" s="95"/>
      <c r="F14" s="94"/>
      <c r="G14" s="61"/>
      <c r="H14" s="61"/>
    </row>
    <row r="15" spans="1:8" s="58" customFormat="1" ht="15.5">
      <c r="A15" s="61"/>
      <c r="B15" s="62"/>
      <c r="C15" s="62"/>
      <c r="D15" s="95"/>
      <c r="E15" s="95"/>
      <c r="F15" s="94"/>
      <c r="G15" s="61"/>
      <c r="H15" s="61"/>
    </row>
    <row r="16" spans="1:8" s="58" customFormat="1" ht="15.5">
      <c r="A16" s="61"/>
      <c r="B16" s="62"/>
      <c r="C16" s="62"/>
      <c r="D16" s="95"/>
      <c r="E16" s="95"/>
      <c r="F16" s="94"/>
      <c r="G16" s="61"/>
      <c r="H16" s="61"/>
    </row>
    <row r="17" spans="1:8" s="58" customFormat="1" ht="15.5">
      <c r="A17" s="61"/>
      <c r="B17" s="62"/>
      <c r="C17" s="62"/>
      <c r="D17" s="95"/>
      <c r="E17" s="95"/>
      <c r="F17" s="94"/>
      <c r="G17" s="61"/>
      <c r="H17" s="61"/>
    </row>
    <row r="18" spans="1:8" s="58" customFormat="1" ht="15.5">
      <c r="A18" s="61"/>
      <c r="B18" s="62"/>
      <c r="C18" s="62"/>
      <c r="D18" s="95"/>
      <c r="E18" s="95"/>
      <c r="F18" s="94"/>
      <c r="G18" s="61"/>
      <c r="H18" s="61"/>
    </row>
    <row r="19" spans="1:8" s="58" customFormat="1" ht="15.5">
      <c r="A19" s="61"/>
      <c r="B19" s="62"/>
      <c r="C19" s="62"/>
      <c r="D19" s="95"/>
      <c r="E19" s="95"/>
      <c r="F19" s="94"/>
      <c r="G19" s="61"/>
      <c r="H19" s="61"/>
    </row>
    <row r="20" spans="1:8" s="58" customFormat="1" ht="15.5">
      <c r="A20" s="61"/>
      <c r="B20" s="62"/>
      <c r="C20" s="62"/>
      <c r="D20" s="95"/>
      <c r="E20" s="95"/>
      <c r="F20" s="94"/>
      <c r="G20" s="61"/>
      <c r="H20" s="61"/>
    </row>
    <row r="21" spans="1:8" s="58" customFormat="1" ht="15.5">
      <c r="A21" s="61"/>
      <c r="B21" s="62"/>
      <c r="C21" s="62"/>
      <c r="D21" s="95"/>
      <c r="E21" s="95"/>
      <c r="F21" s="94"/>
      <c r="G21" s="61"/>
      <c r="H21" s="61"/>
    </row>
    <row r="22" spans="1:8" s="58" customFormat="1" ht="15.5">
      <c r="A22" s="61"/>
      <c r="B22" s="62"/>
      <c r="C22" s="62"/>
      <c r="D22" s="95"/>
      <c r="E22" s="95"/>
      <c r="F22" s="94"/>
      <c r="G22" s="61"/>
      <c r="H22" s="61"/>
    </row>
    <row r="23" spans="1:8" s="58" customFormat="1" ht="15.5">
      <c r="A23" s="61"/>
      <c r="B23" s="62"/>
      <c r="C23" s="62"/>
      <c r="D23" s="95"/>
      <c r="E23" s="95"/>
      <c r="F23" s="94"/>
      <c r="G23" s="61"/>
      <c r="H23" s="61"/>
    </row>
    <row r="24" spans="1:8" s="58" customFormat="1" ht="15.5">
      <c r="A24" s="61"/>
      <c r="B24" s="62"/>
      <c r="C24" s="62"/>
      <c r="D24" s="95"/>
      <c r="E24" s="95"/>
      <c r="F24" s="94"/>
      <c r="G24" s="61"/>
      <c r="H24" s="61"/>
    </row>
    <row r="25" spans="1:8" s="58" customFormat="1" ht="15.5">
      <c r="A25" s="61"/>
      <c r="B25" s="62"/>
      <c r="C25" s="62"/>
      <c r="D25" s="95"/>
      <c r="E25" s="95"/>
      <c r="F25" s="94"/>
      <c r="G25" s="61"/>
      <c r="H25" s="61"/>
    </row>
    <row r="26" spans="1:8" s="58" customFormat="1" ht="15.5">
      <c r="A26" s="61"/>
      <c r="B26" s="62"/>
      <c r="C26" s="62"/>
      <c r="D26" s="95"/>
      <c r="E26" s="95"/>
      <c r="F26" s="94"/>
      <c r="G26" s="61"/>
      <c r="H26" s="61"/>
    </row>
    <row r="27" spans="1:8" s="58" customFormat="1" ht="15.5">
      <c r="A27" s="61"/>
      <c r="B27" s="62"/>
      <c r="C27" s="62"/>
      <c r="D27" s="95"/>
      <c r="E27" s="95"/>
      <c r="F27" s="94"/>
      <c r="G27" s="61"/>
      <c r="H27" s="61"/>
    </row>
    <row r="28" spans="1:8" s="58" customFormat="1" ht="15.5">
      <c r="A28" s="61"/>
      <c r="B28" s="62"/>
      <c r="C28" s="62"/>
      <c r="D28" s="95"/>
      <c r="E28" s="95"/>
      <c r="F28" s="94"/>
      <c r="G28" s="61"/>
      <c r="H28" s="61"/>
    </row>
    <row r="29" spans="1:8" s="58" customFormat="1" ht="15.5">
      <c r="A29" s="61"/>
      <c r="B29" s="62"/>
      <c r="C29" s="62"/>
      <c r="D29" s="95"/>
      <c r="E29" s="95"/>
      <c r="F29" s="94"/>
      <c r="G29" s="61"/>
      <c r="H29" s="61"/>
    </row>
    <row r="30" spans="1:8" s="58" customFormat="1" ht="15.5">
      <c r="A30" s="61"/>
      <c r="B30" s="62"/>
      <c r="C30" s="62"/>
      <c r="D30" s="95"/>
      <c r="E30" s="95"/>
      <c r="F30" s="94"/>
      <c r="G30" s="61"/>
      <c r="H30" s="61"/>
    </row>
    <row r="31" spans="1:8" s="58" customFormat="1" ht="15.5">
      <c r="A31" s="61"/>
      <c r="B31" s="62"/>
      <c r="C31" s="62"/>
      <c r="D31" s="95"/>
      <c r="E31" s="95"/>
      <c r="F31" s="94"/>
      <c r="G31" s="61"/>
      <c r="H31" s="61"/>
    </row>
    <row r="32" spans="1:8" s="58" customFormat="1" ht="15.5">
      <c r="A32" s="61"/>
      <c r="B32" s="62"/>
      <c r="C32" s="62"/>
      <c r="D32" s="95"/>
      <c r="E32" s="95"/>
      <c r="F32" s="94"/>
      <c r="G32" s="61"/>
      <c r="H32" s="61"/>
    </row>
    <row r="33" spans="1:8" s="58" customFormat="1" ht="15.5">
      <c r="A33" s="61"/>
      <c r="B33" s="62"/>
      <c r="C33" s="62"/>
      <c r="D33" s="95"/>
      <c r="E33" s="95"/>
      <c r="F33" s="94"/>
      <c r="G33" s="61"/>
      <c r="H33" s="61"/>
    </row>
    <row r="34" spans="1:8" s="58" customFormat="1" ht="15.5">
      <c r="A34" s="61"/>
      <c r="B34" s="62"/>
      <c r="C34" s="62"/>
      <c r="D34" s="95"/>
      <c r="E34" s="95"/>
      <c r="F34" s="94"/>
      <c r="G34" s="61"/>
      <c r="H34" s="61"/>
    </row>
    <row r="35" spans="1:8" s="58" customFormat="1" ht="15.5">
      <c r="A35" s="61"/>
      <c r="B35" s="62"/>
      <c r="C35" s="62"/>
      <c r="D35" s="95"/>
      <c r="E35" s="95"/>
      <c r="F35" s="94"/>
      <c r="G35" s="61"/>
      <c r="H35" s="61"/>
    </row>
    <row r="36" spans="1:8" s="58" customFormat="1" ht="15.5">
      <c r="A36" s="61"/>
      <c r="B36" s="62"/>
      <c r="C36" s="62"/>
      <c r="D36" s="95"/>
      <c r="E36" s="95"/>
      <c r="F36" s="94"/>
      <c r="G36" s="61"/>
      <c r="H36" s="61"/>
    </row>
    <row r="37" spans="1:8" s="58" customFormat="1" ht="15.5">
      <c r="A37" s="61"/>
      <c r="B37" s="62"/>
      <c r="C37" s="62"/>
      <c r="D37" s="95"/>
      <c r="E37" s="95"/>
      <c r="F37" s="94"/>
      <c r="G37" s="61"/>
      <c r="H37" s="61"/>
    </row>
    <row r="38" spans="1:8" s="58" customFormat="1" ht="15.5">
      <c r="A38" s="61"/>
      <c r="B38" s="62"/>
      <c r="C38" s="62"/>
      <c r="D38" s="95"/>
      <c r="E38" s="95"/>
      <c r="F38" s="94"/>
      <c r="G38" s="61"/>
      <c r="H38" s="61"/>
    </row>
    <row r="39" spans="1:8" s="58" customFormat="1" ht="15.5">
      <c r="A39" s="61"/>
      <c r="B39" s="62"/>
      <c r="C39" s="62"/>
      <c r="D39" s="95"/>
      <c r="E39" s="95"/>
      <c r="F39" s="94"/>
      <c r="G39" s="61"/>
      <c r="H39" s="61"/>
    </row>
    <row r="40" spans="1:8" s="58" customFormat="1" ht="15.5">
      <c r="A40" s="61"/>
      <c r="B40" s="62"/>
      <c r="C40" s="62"/>
      <c r="D40" s="95"/>
      <c r="E40" s="95"/>
      <c r="F40" s="94"/>
      <c r="G40" s="61"/>
      <c r="H40" s="61"/>
    </row>
    <row r="41" spans="1:8" s="58" customFormat="1" ht="15.5">
      <c r="A41" s="61"/>
      <c r="B41" s="62"/>
      <c r="C41" s="62"/>
      <c r="D41" s="95"/>
      <c r="E41" s="95"/>
      <c r="F41" s="94"/>
      <c r="G41" s="61"/>
      <c r="H41" s="61"/>
    </row>
    <row r="42" spans="1:8" s="58" customFormat="1" ht="15.5">
      <c r="A42" s="61"/>
      <c r="B42" s="62"/>
      <c r="C42" s="62"/>
      <c r="D42" s="95"/>
      <c r="E42" s="95"/>
      <c r="F42" s="94"/>
      <c r="G42" s="61"/>
      <c r="H42" s="61"/>
    </row>
    <row r="43" spans="1:8" s="58" customFormat="1" ht="15.5">
      <c r="A43" s="61"/>
      <c r="B43" s="62"/>
      <c r="C43" s="62"/>
      <c r="D43" s="95"/>
      <c r="E43" s="95"/>
      <c r="F43" s="94"/>
      <c r="G43" s="61"/>
      <c r="H43" s="61"/>
    </row>
    <row r="44" spans="1:8" s="58" customFormat="1" ht="15.5">
      <c r="A44" s="61"/>
      <c r="B44" s="62"/>
      <c r="C44" s="62"/>
      <c r="D44" s="95"/>
      <c r="E44" s="95"/>
      <c r="F44" s="94"/>
      <c r="G44" s="61"/>
      <c r="H44" s="61"/>
    </row>
    <row r="46" spans="1:8" ht="9.75" customHeight="1">
      <c r="C46" s="217" t="s">
        <v>369</v>
      </c>
      <c r="D46" s="240"/>
      <c r="E46" s="240" t="s">
        <v>370</v>
      </c>
      <c r="F46" s="240"/>
      <c r="G46" s="218" t="s">
        <v>371</v>
      </c>
      <c r="H46" s="241"/>
    </row>
    <row r="47" spans="1:8">
      <c r="C47" s="54"/>
      <c r="D47" s="20"/>
      <c r="E47" s="20"/>
      <c r="F47" s="20"/>
      <c r="G47" s="20"/>
      <c r="H47" s="19"/>
    </row>
  </sheetData>
  <customSheetViews>
    <customSheetView guid="{0C3D94F3-5C1F-492C-9E45-C36C99F6E6C9}" showPageBreaks="1" fitToPage="1" view="pageLayout" topLeftCell="A10">
      <selection activeCell="E57" sqref="E57"/>
      <pageMargins left="0" right="0" top="0" bottom="0" header="0" footer="0"/>
      <pageSetup scale="96" orientation="portrait" r:id="rId1"/>
      <headerFooter alignWithMargins="0">
        <oddHeader>&amp;L&amp;"Arial,Bold"Supplier PPAP Workbook&amp;R&amp;G</oddHeader>
        <oddFooter>&amp;L&amp;"Arial,Bold"&amp;8 04-0034
REV 01
Effective: 10-SEP-2019&amp;C&amp;"Arial,Bold"&amp;8&amp;A&amp;R&amp;"Arial,Bold"&amp;8&amp;P of &amp;N</oddFooter>
      </headerFooter>
    </customSheetView>
  </customSheetViews>
  <mergeCells count="2">
    <mergeCell ref="B1:F1"/>
    <mergeCell ref="C2:F2"/>
  </mergeCells>
  <hyperlinks>
    <hyperlink ref="A1" location="Index!A1" display="Back to Index" xr:uid="{848B8D26-7656-4E58-A7CC-3EE7F1C50C60}"/>
  </hyperlinks>
  <pageMargins left="0.74803149606299213" right="0.74803149606299213" top="0.98425196850393704" bottom="0.98425196850393704" header="0.51181102362204722" footer="0.51181102362204722"/>
  <pageSetup scale="84" orientation="portrait" r:id="rId2"/>
  <headerFooter alignWithMargins="0">
    <oddHeader>&amp;L&amp;"Arial,Bold"Supplier PPAP Workbook</oddHeader>
    <oddFooter>&amp;L&amp;8 04-0034
REV 
Effective: &amp;C&amp;8&amp;A&amp;R&amp;8Page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4"/>
  <dimension ref="A1:I47"/>
  <sheetViews>
    <sheetView showGridLines="0" view="pageLayout" topLeftCell="A30" zoomScaleNormal="100" workbookViewId="0">
      <selection activeCell="B49" sqref="B48:B49"/>
    </sheetView>
  </sheetViews>
  <sheetFormatPr defaultRowHeight="12.5"/>
  <cols>
    <col min="1" max="1" width="14.54296875" customWidth="1"/>
    <col min="2" max="2" width="30.08984375" customWidth="1"/>
    <col min="3" max="3" width="6.08984375" customWidth="1"/>
    <col min="4" max="4" width="6.6328125" customWidth="1"/>
    <col min="5" max="7" width="11.6328125" customWidth="1"/>
    <col min="8" max="8" width="4.36328125" customWidth="1"/>
    <col min="9" max="9" width="4.08984375" customWidth="1"/>
  </cols>
  <sheetData>
    <row r="1" spans="1:9" ht="18">
      <c r="A1" s="213" t="s">
        <v>44</v>
      </c>
      <c r="B1" s="610" t="s">
        <v>383</v>
      </c>
      <c r="C1" s="611"/>
      <c r="D1" s="611"/>
      <c r="E1" s="611"/>
      <c r="F1" s="611"/>
      <c r="G1" s="611"/>
    </row>
    <row r="2" spans="1:9" ht="18">
      <c r="A2" t="s">
        <v>11</v>
      </c>
      <c r="D2" s="67"/>
      <c r="I2" s="244"/>
    </row>
    <row r="3" spans="1:9" ht="12" customHeight="1">
      <c r="A3" s="199" t="s">
        <v>373</v>
      </c>
      <c r="B3" s="200"/>
      <c r="C3" s="200"/>
      <c r="D3" s="201"/>
      <c r="E3" s="199" t="s">
        <v>374</v>
      </c>
      <c r="F3" s="202"/>
      <c r="G3" s="202"/>
      <c r="H3" s="200"/>
      <c r="I3" s="201"/>
    </row>
    <row r="4" spans="1:9" ht="13">
      <c r="A4" s="203"/>
      <c r="B4" s="204"/>
      <c r="C4" s="204"/>
      <c r="D4" s="205"/>
      <c r="E4" s="203"/>
      <c r="F4" s="204"/>
      <c r="G4" s="204"/>
      <c r="H4" s="204"/>
      <c r="I4" s="205"/>
    </row>
    <row r="5" spans="1:9" ht="12" customHeight="1">
      <c r="A5" s="199" t="s">
        <v>375</v>
      </c>
      <c r="B5" s="200"/>
      <c r="C5" s="200"/>
      <c r="D5" s="201"/>
      <c r="E5" s="199" t="s">
        <v>376</v>
      </c>
      <c r="F5" s="202"/>
      <c r="G5" s="202"/>
      <c r="H5" s="200"/>
      <c r="I5" s="201"/>
    </row>
    <row r="6" spans="1:9" ht="13">
      <c r="A6" s="206"/>
      <c r="B6" s="204"/>
      <c r="C6" s="204"/>
      <c r="D6" s="205"/>
      <c r="E6" s="203"/>
      <c r="F6" s="204"/>
      <c r="G6" s="204"/>
      <c r="H6" s="204"/>
      <c r="I6" s="205"/>
    </row>
    <row r="7" spans="1:9" ht="10.5" customHeight="1">
      <c r="A7" s="207" t="s">
        <v>384</v>
      </c>
      <c r="B7" s="207"/>
      <c r="C7" s="207" t="s">
        <v>380</v>
      </c>
      <c r="D7" s="207" t="s">
        <v>385</v>
      </c>
      <c r="E7" s="207"/>
      <c r="F7" s="208"/>
      <c r="G7" s="209"/>
      <c r="H7" s="207"/>
      <c r="I7" s="210" t="s">
        <v>379</v>
      </c>
    </row>
    <row r="8" spans="1:9" ht="9.75" customHeight="1">
      <c r="A8" s="211" t="s">
        <v>175</v>
      </c>
      <c r="B8" s="211" t="s">
        <v>19</v>
      </c>
      <c r="C8" s="211" t="s">
        <v>181</v>
      </c>
      <c r="D8" s="211" t="s">
        <v>386</v>
      </c>
      <c r="E8" s="614" t="s">
        <v>387</v>
      </c>
      <c r="F8" s="615"/>
      <c r="G8" s="616"/>
      <c r="H8" s="211" t="s">
        <v>366</v>
      </c>
      <c r="I8" s="212" t="s">
        <v>366</v>
      </c>
    </row>
    <row r="9" spans="1:9" s="58" customFormat="1" ht="15.5">
      <c r="A9" s="61"/>
      <c r="B9" s="62"/>
      <c r="C9" s="61"/>
      <c r="D9" s="61"/>
      <c r="E9" s="95"/>
      <c r="F9" s="95"/>
      <c r="G9" s="94"/>
      <c r="H9" s="61"/>
      <c r="I9" s="61"/>
    </row>
    <row r="10" spans="1:9" s="58" customFormat="1" ht="15.5">
      <c r="A10" s="61"/>
      <c r="B10" s="62"/>
      <c r="C10" s="61"/>
      <c r="D10" s="61"/>
      <c r="E10" s="95"/>
      <c r="F10" s="95"/>
      <c r="G10" s="94"/>
      <c r="H10" s="61"/>
      <c r="I10" s="61"/>
    </row>
    <row r="11" spans="1:9" s="58" customFormat="1" ht="15.5">
      <c r="A11" s="61"/>
      <c r="B11" s="62"/>
      <c r="C11" s="61"/>
      <c r="D11" s="61"/>
      <c r="E11" s="95"/>
      <c r="F11" s="95"/>
      <c r="G11" s="94"/>
      <c r="H11" s="61"/>
      <c r="I11" s="61"/>
    </row>
    <row r="12" spans="1:9" s="58" customFormat="1" ht="15.5">
      <c r="A12" s="61"/>
      <c r="B12" s="62"/>
      <c r="C12" s="61"/>
      <c r="D12" s="61"/>
      <c r="E12" s="95"/>
      <c r="F12" s="95"/>
      <c r="G12" s="94"/>
      <c r="H12" s="61"/>
      <c r="I12" s="61"/>
    </row>
    <row r="13" spans="1:9" s="58" customFormat="1" ht="15.5">
      <c r="A13" s="61"/>
      <c r="B13" s="62"/>
      <c r="C13" s="61"/>
      <c r="D13" s="61"/>
      <c r="E13" s="95"/>
      <c r="F13" s="95"/>
      <c r="G13" s="94"/>
      <c r="H13" s="61"/>
      <c r="I13" s="61"/>
    </row>
    <row r="14" spans="1:9" s="58" customFormat="1" ht="15.5">
      <c r="A14" s="61"/>
      <c r="B14" s="62"/>
      <c r="C14" s="61"/>
      <c r="D14" s="61"/>
      <c r="E14" s="95"/>
      <c r="F14" s="95"/>
      <c r="G14" s="94"/>
      <c r="H14" s="61"/>
      <c r="I14" s="61"/>
    </row>
    <row r="15" spans="1:9" s="58" customFormat="1" ht="15.5">
      <c r="A15" s="61"/>
      <c r="B15" s="62"/>
      <c r="C15" s="61"/>
      <c r="D15" s="61"/>
      <c r="E15" s="95"/>
      <c r="F15" s="95"/>
      <c r="G15" s="94"/>
      <c r="H15" s="61"/>
      <c r="I15" s="61"/>
    </row>
    <row r="16" spans="1:9" s="58" customFormat="1" ht="15.5">
      <c r="A16" s="61"/>
      <c r="B16" s="62"/>
      <c r="C16" s="61"/>
      <c r="D16" s="61"/>
      <c r="E16" s="95"/>
      <c r="F16" s="95"/>
      <c r="G16" s="94"/>
      <c r="H16" s="61"/>
      <c r="I16" s="61"/>
    </row>
    <row r="17" spans="1:9" s="58" customFormat="1" ht="15.5">
      <c r="A17" s="61"/>
      <c r="B17" s="62"/>
      <c r="C17" s="61"/>
      <c r="D17" s="61"/>
      <c r="E17" s="95"/>
      <c r="F17" s="95"/>
      <c r="G17" s="94"/>
      <c r="H17" s="61"/>
      <c r="I17" s="61"/>
    </row>
    <row r="18" spans="1:9" s="58" customFormat="1" ht="15.5">
      <c r="A18" s="61"/>
      <c r="B18" s="62"/>
      <c r="C18" s="61"/>
      <c r="D18" s="61"/>
      <c r="E18" s="95"/>
      <c r="F18" s="95"/>
      <c r="G18" s="94"/>
      <c r="H18" s="61"/>
      <c r="I18" s="61"/>
    </row>
    <row r="19" spans="1:9" s="58" customFormat="1" ht="15.5">
      <c r="A19" s="61"/>
      <c r="B19" s="62"/>
      <c r="C19" s="61"/>
      <c r="D19" s="61"/>
      <c r="E19" s="95"/>
      <c r="F19" s="95"/>
      <c r="G19" s="94"/>
      <c r="H19" s="61"/>
      <c r="I19" s="61"/>
    </row>
    <row r="20" spans="1:9" s="58" customFormat="1" ht="15.5">
      <c r="A20" s="61"/>
      <c r="B20" s="62"/>
      <c r="C20" s="61"/>
      <c r="D20" s="61"/>
      <c r="E20" s="95"/>
      <c r="F20" s="95"/>
      <c r="G20" s="94"/>
      <c r="H20" s="61"/>
      <c r="I20" s="61"/>
    </row>
    <row r="21" spans="1:9" s="58" customFormat="1" ht="15.5">
      <c r="A21" s="61"/>
      <c r="B21" s="62"/>
      <c r="C21" s="61"/>
      <c r="D21" s="61"/>
      <c r="E21" s="95"/>
      <c r="F21" s="95"/>
      <c r="G21" s="94"/>
      <c r="H21" s="61"/>
      <c r="I21" s="61"/>
    </row>
    <row r="22" spans="1:9" s="58" customFormat="1" ht="15.5">
      <c r="A22" s="61"/>
      <c r="B22" s="62"/>
      <c r="C22" s="61"/>
      <c r="D22" s="61"/>
      <c r="E22" s="95"/>
      <c r="F22" s="95"/>
      <c r="G22" s="94"/>
      <c r="H22" s="61"/>
      <c r="I22" s="61"/>
    </row>
    <row r="23" spans="1:9" s="58" customFormat="1" ht="15.5">
      <c r="A23" s="61"/>
      <c r="B23" s="62"/>
      <c r="C23" s="61"/>
      <c r="D23" s="61"/>
      <c r="E23" s="95"/>
      <c r="F23" s="95"/>
      <c r="G23" s="94"/>
      <c r="H23" s="61"/>
      <c r="I23" s="61"/>
    </row>
    <row r="24" spans="1:9" s="58" customFormat="1" ht="15.5">
      <c r="A24" s="61"/>
      <c r="B24" s="62"/>
      <c r="C24" s="61"/>
      <c r="D24" s="61"/>
      <c r="E24" s="95"/>
      <c r="F24" s="95"/>
      <c r="G24" s="94"/>
      <c r="H24" s="61"/>
      <c r="I24" s="61"/>
    </row>
    <row r="25" spans="1:9" s="58" customFormat="1" ht="15.5">
      <c r="A25" s="61"/>
      <c r="B25" s="62"/>
      <c r="C25" s="61"/>
      <c r="D25" s="61"/>
      <c r="E25" s="95"/>
      <c r="F25" s="95"/>
      <c r="G25" s="94"/>
      <c r="H25" s="61"/>
      <c r="I25" s="61"/>
    </row>
    <row r="26" spans="1:9" s="58" customFormat="1" ht="15.5">
      <c r="A26" s="61"/>
      <c r="B26" s="62"/>
      <c r="C26" s="61"/>
      <c r="D26" s="61"/>
      <c r="E26" s="95"/>
      <c r="F26" s="95"/>
      <c r="G26" s="94"/>
      <c r="H26" s="61"/>
      <c r="I26" s="61"/>
    </row>
    <row r="27" spans="1:9" s="58" customFormat="1" ht="15.5">
      <c r="A27" s="61"/>
      <c r="B27" s="62"/>
      <c r="C27" s="61"/>
      <c r="D27" s="61"/>
      <c r="E27" s="95"/>
      <c r="F27" s="95"/>
      <c r="G27" s="94"/>
      <c r="H27" s="61"/>
      <c r="I27" s="61"/>
    </row>
    <row r="28" spans="1:9" s="58" customFormat="1" ht="15.5">
      <c r="A28" s="61"/>
      <c r="B28" s="62"/>
      <c r="C28" s="61"/>
      <c r="D28" s="61"/>
      <c r="E28" s="95"/>
      <c r="F28" s="95"/>
      <c r="G28" s="94"/>
      <c r="H28" s="61"/>
      <c r="I28" s="61"/>
    </row>
    <row r="29" spans="1:9" s="58" customFormat="1" ht="15.5">
      <c r="A29" s="61"/>
      <c r="B29" s="62"/>
      <c r="C29" s="61"/>
      <c r="D29" s="61"/>
      <c r="E29" s="95"/>
      <c r="F29" s="95"/>
      <c r="G29" s="94"/>
      <c r="H29" s="61"/>
      <c r="I29" s="61"/>
    </row>
    <row r="30" spans="1:9" s="58" customFormat="1" ht="15.5">
      <c r="A30" s="61"/>
      <c r="B30" s="62"/>
      <c r="C30" s="61"/>
      <c r="D30" s="61"/>
      <c r="E30" s="95"/>
      <c r="F30" s="95"/>
      <c r="G30" s="94"/>
      <c r="H30" s="61"/>
      <c r="I30" s="61"/>
    </row>
    <row r="31" spans="1:9" s="58" customFormat="1" ht="15.5">
      <c r="A31" s="61"/>
      <c r="B31" s="62"/>
      <c r="C31" s="61"/>
      <c r="D31" s="61"/>
      <c r="E31" s="95"/>
      <c r="F31" s="95"/>
      <c r="G31" s="94"/>
      <c r="H31" s="61"/>
      <c r="I31" s="61"/>
    </row>
    <row r="32" spans="1:9" s="58" customFormat="1" ht="15.5">
      <c r="A32" s="61"/>
      <c r="B32" s="62"/>
      <c r="C32" s="61"/>
      <c r="D32" s="61"/>
      <c r="E32" s="95"/>
      <c r="F32" s="95"/>
      <c r="G32" s="94"/>
      <c r="H32" s="61"/>
      <c r="I32" s="61"/>
    </row>
    <row r="33" spans="1:9" s="58" customFormat="1" ht="15.5">
      <c r="A33" s="61"/>
      <c r="B33" s="62"/>
      <c r="C33" s="61"/>
      <c r="D33" s="61"/>
      <c r="E33" s="95"/>
      <c r="F33" s="95"/>
      <c r="G33" s="94"/>
      <c r="H33" s="61"/>
      <c r="I33" s="61"/>
    </row>
    <row r="34" spans="1:9" s="58" customFormat="1" ht="15.5">
      <c r="A34" s="61"/>
      <c r="B34" s="62"/>
      <c r="C34" s="61"/>
      <c r="D34" s="61"/>
      <c r="E34" s="95"/>
      <c r="F34" s="95"/>
      <c r="G34" s="94"/>
      <c r="H34" s="61"/>
      <c r="I34" s="61"/>
    </row>
    <row r="35" spans="1:9" s="58" customFormat="1" ht="15.5">
      <c r="A35" s="61"/>
      <c r="B35" s="62"/>
      <c r="C35" s="61"/>
      <c r="D35" s="61"/>
      <c r="E35" s="95"/>
      <c r="F35" s="95"/>
      <c r="G35" s="94"/>
      <c r="H35" s="61"/>
      <c r="I35" s="61"/>
    </row>
    <row r="36" spans="1:9" s="58" customFormat="1" ht="15.5">
      <c r="A36" s="61"/>
      <c r="B36" s="62"/>
      <c r="C36" s="61"/>
      <c r="D36" s="61"/>
      <c r="E36" s="95"/>
      <c r="F36" s="95"/>
      <c r="G36" s="94"/>
      <c r="H36" s="61"/>
      <c r="I36" s="61"/>
    </row>
    <row r="37" spans="1:9" s="58" customFormat="1" ht="15.5">
      <c r="A37" s="61"/>
      <c r="B37" s="62"/>
      <c r="C37" s="61"/>
      <c r="D37" s="61"/>
      <c r="E37" s="95"/>
      <c r="F37" s="95"/>
      <c r="G37" s="94"/>
      <c r="H37" s="61"/>
      <c r="I37" s="61"/>
    </row>
    <row r="38" spans="1:9" s="58" customFormat="1" ht="15.5">
      <c r="A38" s="61"/>
      <c r="B38" s="62"/>
      <c r="C38" s="61"/>
      <c r="D38" s="61"/>
      <c r="E38" s="95"/>
      <c r="F38" s="95"/>
      <c r="G38" s="94"/>
      <c r="H38" s="61"/>
      <c r="I38" s="61"/>
    </row>
    <row r="39" spans="1:9" s="58" customFormat="1" ht="15.5">
      <c r="A39" s="61"/>
      <c r="B39" s="62"/>
      <c r="C39" s="61"/>
      <c r="D39" s="61"/>
      <c r="E39" s="95"/>
      <c r="F39" s="95"/>
      <c r="G39" s="94"/>
      <c r="H39" s="61"/>
      <c r="I39" s="61"/>
    </row>
    <row r="40" spans="1:9" s="58" customFormat="1" ht="15.5">
      <c r="A40" s="61"/>
      <c r="B40" s="62"/>
      <c r="C40" s="61"/>
      <c r="D40" s="61"/>
      <c r="E40" s="95"/>
      <c r="F40" s="95"/>
      <c r="G40" s="94"/>
      <c r="H40" s="61"/>
      <c r="I40" s="61"/>
    </row>
    <row r="41" spans="1:9" s="58" customFormat="1" ht="15.5">
      <c r="A41" s="61"/>
      <c r="B41" s="62"/>
      <c r="C41" s="61"/>
      <c r="D41" s="61"/>
      <c r="E41" s="95"/>
      <c r="F41" s="95"/>
      <c r="G41" s="94"/>
      <c r="H41" s="61"/>
      <c r="I41" s="61"/>
    </row>
    <row r="42" spans="1:9" s="58" customFormat="1" ht="15.5">
      <c r="A42" s="61"/>
      <c r="B42" s="62"/>
      <c r="C42" s="61"/>
      <c r="D42" s="61"/>
      <c r="E42" s="95"/>
      <c r="F42" s="95"/>
      <c r="G42" s="94"/>
      <c r="H42" s="61"/>
      <c r="I42" s="61"/>
    </row>
    <row r="43" spans="1:9" s="58" customFormat="1" ht="15.5">
      <c r="A43" s="61"/>
      <c r="B43" s="62"/>
      <c r="C43" s="61"/>
      <c r="D43" s="61"/>
      <c r="E43" s="95"/>
      <c r="F43" s="95"/>
      <c r="G43" s="94"/>
      <c r="H43" s="61"/>
      <c r="I43" s="61"/>
    </row>
    <row r="44" spans="1:9" s="58" customFormat="1" ht="15.5">
      <c r="A44" s="61"/>
      <c r="B44" s="62"/>
      <c r="C44" s="61"/>
      <c r="D44" s="61"/>
      <c r="E44" s="95"/>
      <c r="F44" s="95"/>
      <c r="G44" s="94"/>
      <c r="H44" s="61"/>
      <c r="I44" s="61"/>
    </row>
    <row r="46" spans="1:9" ht="9.75" customHeight="1">
      <c r="D46" s="217" t="s">
        <v>369</v>
      </c>
      <c r="E46" s="240"/>
      <c r="F46" s="240" t="s">
        <v>370</v>
      </c>
      <c r="G46" s="240"/>
      <c r="H46" s="218" t="s">
        <v>371</v>
      </c>
      <c r="I46" s="241"/>
    </row>
    <row r="47" spans="1:9">
      <c r="D47" s="54"/>
      <c r="E47" s="20"/>
      <c r="F47" s="20"/>
      <c r="G47" s="20"/>
      <c r="H47" s="20"/>
      <c r="I47" s="19"/>
    </row>
  </sheetData>
  <customSheetViews>
    <customSheetView guid="{0C3D94F3-5C1F-492C-9E45-C36C99F6E6C9}" showPageBreaks="1" fitToPage="1" view="pageLayout" topLeftCell="A10">
      <selection activeCell="E57" sqref="E57"/>
      <pageMargins left="0" right="0" top="0" bottom="0" header="0" footer="0"/>
      <pageSetup scale="96" orientation="portrait" r:id="rId1"/>
      <headerFooter alignWithMargins="0">
        <oddHeader>&amp;L&amp;"Arial,Bold"Supplier PPAP Workbook&amp;R&amp;G</oddHeader>
        <oddFooter>&amp;L&amp;"Arial,Bold"&amp;8 04-0034
REV 01
Effective: 10-SEP-2019&amp;C&amp;"Arial,Bold"&amp;8&amp;A&amp;R&amp;"Arial,Bold"&amp;8&amp;P of &amp;N</oddFooter>
      </headerFooter>
    </customSheetView>
  </customSheetViews>
  <mergeCells count="2">
    <mergeCell ref="B1:G1"/>
    <mergeCell ref="E8:G8"/>
  </mergeCells>
  <hyperlinks>
    <hyperlink ref="A1" location="Index!A1" display="Back to Index" xr:uid="{BEF4628F-03B5-48A4-85B1-8C5D803B1667}"/>
  </hyperlinks>
  <pageMargins left="0.74803149606299213" right="0.74803149606299213" top="0.98425196850393704" bottom="0.98425196850393704" header="0.51181102362204722" footer="0.51181102362204722"/>
  <pageSetup scale="84" orientation="portrait" r:id="rId2"/>
  <headerFooter alignWithMargins="0">
    <oddHeader>&amp;L&amp;"Arial,Bold"Supplier PPAP Workbook</oddHeader>
    <oddFooter>&amp;L&amp;8 04-0034
REV 
Effective:&amp;C&amp;8&amp;A&amp;R&amp;8Page &amp;P of &amp;N</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7"/>
  <dimension ref="A1:X36"/>
  <sheetViews>
    <sheetView showGridLines="0" view="pageLayout" topLeftCell="A27" zoomScaleNormal="100" workbookViewId="0">
      <selection activeCell="I53" sqref="I53"/>
    </sheetView>
  </sheetViews>
  <sheetFormatPr defaultRowHeight="12.5"/>
  <cols>
    <col min="1" max="1" width="5.90625" customWidth="1"/>
    <col min="2" max="6" width="3.6328125" customWidth="1"/>
    <col min="7" max="7" width="7" customWidth="1"/>
    <col min="8" max="10" width="7.54296875" customWidth="1"/>
    <col min="11" max="22" width="4.36328125" customWidth="1"/>
    <col min="23" max="23" width="7.453125" customWidth="1"/>
    <col min="24" max="24" width="10.453125" customWidth="1"/>
  </cols>
  <sheetData>
    <row r="1" spans="1:24" ht="20">
      <c r="A1" s="213" t="s">
        <v>44</v>
      </c>
      <c r="L1" s="198"/>
      <c r="N1" s="198" t="s">
        <v>33</v>
      </c>
    </row>
    <row r="2" spans="1:24">
      <c r="A2" s="217" t="s">
        <v>215</v>
      </c>
      <c r="B2" s="40"/>
      <c r="C2" s="40"/>
      <c r="D2" s="40"/>
      <c r="E2" s="40"/>
      <c r="F2" s="40"/>
      <c r="G2" s="40"/>
      <c r="H2" s="40"/>
      <c r="I2" s="40"/>
      <c r="J2" s="76"/>
      <c r="K2" s="217" t="s">
        <v>388</v>
      </c>
      <c r="L2" s="40"/>
      <c r="M2" s="175"/>
      <c r="N2" s="40"/>
      <c r="O2" s="40"/>
      <c r="P2" s="40"/>
      <c r="Q2" s="40"/>
      <c r="R2" s="76"/>
      <c r="S2" s="217" t="s">
        <v>389</v>
      </c>
      <c r="T2" s="40"/>
      <c r="U2" s="40"/>
      <c r="V2" s="40"/>
      <c r="W2" s="40"/>
      <c r="X2" s="76"/>
    </row>
    <row r="3" spans="1:24">
      <c r="A3" s="265" t="s">
        <v>172</v>
      </c>
      <c r="B3" s="8"/>
      <c r="C3" s="8"/>
      <c r="D3" s="8"/>
      <c r="E3" s="8"/>
      <c r="F3" s="8"/>
      <c r="G3" s="8"/>
      <c r="H3" s="8"/>
      <c r="I3" s="8"/>
      <c r="J3" s="75"/>
      <c r="K3" s="265" t="s">
        <v>172</v>
      </c>
      <c r="L3" s="8"/>
      <c r="M3" s="20"/>
      <c r="N3" s="8"/>
      <c r="O3" s="8"/>
      <c r="P3" s="8"/>
      <c r="Q3" s="8"/>
      <c r="R3" s="75"/>
      <c r="S3" s="265" t="s">
        <v>390</v>
      </c>
      <c r="T3" s="8"/>
      <c r="U3" s="8"/>
      <c r="V3" s="8"/>
      <c r="W3" s="8"/>
      <c r="X3" s="75"/>
    </row>
    <row r="4" spans="1:24">
      <c r="A4" s="217" t="s">
        <v>215</v>
      </c>
      <c r="B4" s="40"/>
      <c r="C4" s="40"/>
      <c r="D4" s="40"/>
      <c r="E4" s="40"/>
      <c r="F4" s="40"/>
      <c r="G4" s="40"/>
      <c r="H4" s="40"/>
      <c r="I4" s="40"/>
      <c r="J4" s="76"/>
      <c r="K4" s="217" t="s">
        <v>391</v>
      </c>
      <c r="L4" s="40"/>
      <c r="M4" s="175"/>
      <c r="N4" s="40"/>
      <c r="O4" s="76"/>
      <c r="P4" s="217" t="s">
        <v>392</v>
      </c>
      <c r="Q4" s="40"/>
      <c r="R4" s="40"/>
      <c r="S4" s="40"/>
      <c r="T4" s="76"/>
      <c r="U4" s="217" t="s">
        <v>371</v>
      </c>
      <c r="V4" s="40"/>
      <c r="W4" s="40"/>
      <c r="X4" s="76"/>
    </row>
    <row r="5" spans="1:24">
      <c r="A5" s="265" t="s">
        <v>377</v>
      </c>
      <c r="B5" s="8"/>
      <c r="C5" s="8"/>
      <c r="D5" s="8"/>
      <c r="E5" s="8"/>
      <c r="F5" s="8"/>
      <c r="G5" s="8"/>
      <c r="H5" s="8"/>
      <c r="I5" s="8"/>
      <c r="J5" s="75"/>
      <c r="K5" s="265" t="s">
        <v>393</v>
      </c>
      <c r="L5" s="8"/>
      <c r="M5" s="20"/>
      <c r="N5" s="8"/>
      <c r="O5" s="75"/>
      <c r="P5" s="265"/>
      <c r="Q5" s="8"/>
      <c r="R5" s="8"/>
      <c r="S5" s="8"/>
      <c r="T5" s="75"/>
      <c r="U5" s="37"/>
      <c r="V5" s="20"/>
      <c r="W5" s="8"/>
      <c r="X5" s="75"/>
    </row>
    <row r="6" spans="1:24">
      <c r="A6" s="217" t="s">
        <v>373</v>
      </c>
      <c r="B6" s="40"/>
      <c r="C6" s="40"/>
      <c r="D6" s="40"/>
      <c r="E6" s="40"/>
      <c r="F6" s="40"/>
      <c r="G6" s="40"/>
      <c r="H6" s="40"/>
      <c r="I6" s="76"/>
      <c r="J6" s="217" t="s">
        <v>394</v>
      </c>
      <c r="K6" s="40"/>
      <c r="L6" s="40"/>
      <c r="M6" s="40"/>
      <c r="N6" s="40"/>
      <c r="O6" s="40"/>
      <c r="P6" s="40"/>
      <c r="Q6" s="40"/>
      <c r="R6" s="40"/>
      <c r="S6" s="40"/>
      <c r="T6" s="76"/>
      <c r="U6" s="217" t="s">
        <v>373</v>
      </c>
      <c r="V6" s="40"/>
      <c r="W6" s="40"/>
      <c r="X6" s="76"/>
    </row>
    <row r="7" spans="1:24">
      <c r="A7" s="265" t="s">
        <v>377</v>
      </c>
      <c r="B7" s="8"/>
      <c r="C7" s="8"/>
      <c r="D7" s="8"/>
      <c r="E7" s="8"/>
      <c r="F7" s="8"/>
      <c r="G7" s="8"/>
      <c r="H7" s="8"/>
      <c r="I7" s="75"/>
      <c r="J7" s="265" t="s">
        <v>395</v>
      </c>
      <c r="K7" s="8"/>
      <c r="L7" s="8"/>
      <c r="M7" s="8"/>
      <c r="N7" s="8"/>
      <c r="O7" s="8"/>
      <c r="P7" s="8"/>
      <c r="Q7" s="8"/>
      <c r="R7" s="13"/>
      <c r="S7" s="8"/>
      <c r="T7" s="197"/>
      <c r="U7" s="265" t="s">
        <v>393</v>
      </c>
      <c r="V7" s="8"/>
      <c r="W7" s="8"/>
      <c r="X7" s="75"/>
    </row>
    <row r="8" spans="1:24">
      <c r="A8" s="217" t="s">
        <v>396</v>
      </c>
      <c r="B8" s="40"/>
      <c r="C8" s="40"/>
      <c r="D8" s="40"/>
      <c r="E8" s="218" t="s">
        <v>41</v>
      </c>
      <c r="F8" s="40"/>
      <c r="G8" s="40"/>
      <c r="H8" s="40"/>
      <c r="I8" s="40"/>
      <c r="J8" s="218" t="s">
        <v>397</v>
      </c>
      <c r="K8" s="40"/>
      <c r="L8" s="40"/>
      <c r="M8" s="40"/>
      <c r="N8" s="40"/>
      <c r="O8" s="40"/>
      <c r="P8" s="218" t="s">
        <v>398</v>
      </c>
      <c r="Q8" s="40"/>
      <c r="R8" s="40"/>
      <c r="S8" s="40"/>
      <c r="T8" s="76"/>
      <c r="U8" s="217" t="s">
        <v>399</v>
      </c>
      <c r="V8" s="40"/>
      <c r="W8" s="40"/>
      <c r="X8" s="76"/>
    </row>
    <row r="9" spans="1:24" ht="27" customHeight="1">
      <c r="A9" s="265" t="s">
        <v>400</v>
      </c>
      <c r="B9" s="8"/>
      <c r="C9" s="8"/>
      <c r="D9" s="8"/>
      <c r="E9" s="242" t="s">
        <v>401</v>
      </c>
      <c r="F9" s="8"/>
      <c r="G9" s="8"/>
      <c r="H9" s="8"/>
      <c r="I9" s="8"/>
      <c r="J9" s="242" t="s">
        <v>402</v>
      </c>
      <c r="K9" s="8"/>
      <c r="L9" s="8"/>
      <c r="M9" s="8"/>
      <c r="N9" s="8"/>
      <c r="O9" s="8"/>
      <c r="P9" s="242" t="s">
        <v>403</v>
      </c>
      <c r="Q9" s="8"/>
      <c r="R9" s="8"/>
      <c r="S9" s="8"/>
      <c r="T9" s="75"/>
      <c r="U9" s="37"/>
      <c r="V9" s="20"/>
      <c r="W9" s="8"/>
      <c r="X9" s="75"/>
    </row>
    <row r="10" spans="1:24" ht="16" thickBot="1">
      <c r="A10" s="8"/>
      <c r="B10" s="8"/>
      <c r="C10" s="8"/>
      <c r="D10" s="8"/>
      <c r="E10" s="8"/>
      <c r="F10" s="8"/>
      <c r="G10" s="8"/>
      <c r="H10" s="8"/>
      <c r="I10" s="8"/>
      <c r="J10" s="8"/>
      <c r="K10" s="8"/>
      <c r="L10" s="266" t="s">
        <v>404</v>
      </c>
      <c r="M10" s="8"/>
      <c r="N10" s="8"/>
      <c r="O10" s="8"/>
      <c r="P10" s="8"/>
      <c r="Q10" s="8"/>
      <c r="R10" s="8"/>
      <c r="S10" s="8"/>
      <c r="T10" s="8"/>
      <c r="U10" s="8"/>
    </row>
    <row r="11" spans="1:24">
      <c r="A11" s="39"/>
      <c r="R11" s="39"/>
      <c r="V11" s="238" t="s">
        <v>405</v>
      </c>
      <c r="W11" s="69"/>
      <c r="X11" s="92"/>
    </row>
    <row r="12" spans="1:24">
      <c r="A12" s="37"/>
      <c r="B12" s="8"/>
      <c r="C12" s="8"/>
      <c r="D12" s="8"/>
      <c r="E12" s="8"/>
      <c r="F12" s="8" t="s">
        <v>406</v>
      </c>
      <c r="G12" s="8"/>
      <c r="H12" s="8"/>
      <c r="I12" s="8"/>
      <c r="J12" s="8"/>
      <c r="K12" s="8"/>
      <c r="L12" s="8"/>
      <c r="M12" s="8"/>
      <c r="N12" s="8"/>
      <c r="O12" s="8"/>
      <c r="P12" s="8"/>
      <c r="Q12" s="8"/>
      <c r="R12" s="232" t="s">
        <v>407</v>
      </c>
      <c r="V12" s="239" t="s">
        <v>408</v>
      </c>
      <c r="X12" s="90"/>
    </row>
    <row r="13" spans="1:24">
      <c r="A13" s="54"/>
      <c r="B13" s="20"/>
      <c r="C13" s="20"/>
      <c r="D13" s="20"/>
      <c r="E13" s="20"/>
      <c r="F13" s="20"/>
      <c r="G13" s="20"/>
      <c r="H13" s="20"/>
      <c r="I13" s="54"/>
      <c r="J13" s="20"/>
      <c r="K13" s="20"/>
      <c r="L13" s="20"/>
      <c r="M13" s="20"/>
      <c r="N13" s="20"/>
      <c r="O13" s="20"/>
      <c r="P13" s="20"/>
      <c r="Q13" s="20"/>
      <c r="R13" s="265" t="s">
        <v>409</v>
      </c>
      <c r="S13" s="8"/>
      <c r="T13" s="8"/>
      <c r="U13" s="8"/>
      <c r="V13" s="267" t="s">
        <v>410</v>
      </c>
      <c r="W13" s="8"/>
      <c r="X13" s="196"/>
    </row>
    <row r="14" spans="1:24">
      <c r="A14" s="54"/>
      <c r="B14" s="20"/>
      <c r="C14" s="20"/>
      <c r="D14" s="20"/>
      <c r="E14" s="20"/>
      <c r="F14" s="20"/>
      <c r="G14" s="20"/>
      <c r="H14" s="20"/>
      <c r="I14" s="54"/>
      <c r="J14" s="20"/>
      <c r="K14" s="20"/>
      <c r="L14" s="20"/>
      <c r="M14" s="20"/>
      <c r="N14" s="20"/>
      <c r="O14" s="20"/>
      <c r="P14" s="20"/>
      <c r="Q14" s="20"/>
      <c r="R14" s="232" t="s">
        <v>411</v>
      </c>
      <c r="V14" s="193"/>
      <c r="W14" s="26"/>
      <c r="X14" s="192"/>
    </row>
    <row r="15" spans="1:24">
      <c r="A15" s="54"/>
      <c r="B15" s="20"/>
      <c r="C15" s="20"/>
      <c r="D15" s="20"/>
      <c r="E15" s="20"/>
      <c r="F15" s="20"/>
      <c r="G15" s="20"/>
      <c r="H15" s="20"/>
      <c r="I15" s="54"/>
      <c r="J15" s="20"/>
      <c r="K15" s="20"/>
      <c r="L15" s="20"/>
      <c r="M15" s="20"/>
      <c r="N15" s="20"/>
      <c r="O15" s="20"/>
      <c r="P15" s="20"/>
      <c r="Q15" s="20"/>
      <c r="R15" s="265" t="s">
        <v>412</v>
      </c>
      <c r="S15" s="8"/>
      <c r="T15" s="8"/>
      <c r="U15" s="8"/>
      <c r="V15" s="195"/>
      <c r="W15" s="20"/>
      <c r="X15" s="194"/>
    </row>
    <row r="16" spans="1:24">
      <c r="A16" s="54"/>
      <c r="B16" s="20"/>
      <c r="C16" s="20"/>
      <c r="D16" s="20"/>
      <c r="E16" s="20"/>
      <c r="F16" s="20"/>
      <c r="G16" s="20"/>
      <c r="H16" s="20"/>
      <c r="I16" s="54"/>
      <c r="J16" s="20"/>
      <c r="K16" s="20"/>
      <c r="L16" s="20"/>
      <c r="M16" s="20"/>
      <c r="N16" s="20"/>
      <c r="O16" s="20"/>
      <c r="P16" s="20"/>
      <c r="Q16" s="20"/>
      <c r="R16" s="232" t="s">
        <v>413</v>
      </c>
      <c r="V16" s="193"/>
      <c r="W16" s="26"/>
      <c r="X16" s="192"/>
    </row>
    <row r="17" spans="1:24">
      <c r="A17" s="54"/>
      <c r="B17" s="20"/>
      <c r="C17" s="20"/>
      <c r="D17" s="20"/>
      <c r="E17" s="20"/>
      <c r="F17" s="20"/>
      <c r="G17" s="20"/>
      <c r="H17" s="20"/>
      <c r="I17" s="54"/>
      <c r="J17" s="20"/>
      <c r="K17" s="20"/>
      <c r="L17" s="20"/>
      <c r="M17" s="20"/>
      <c r="N17" s="20"/>
      <c r="O17" s="20"/>
      <c r="P17" s="20"/>
      <c r="Q17" s="20"/>
      <c r="R17" s="265" t="s">
        <v>414</v>
      </c>
      <c r="S17" s="8"/>
      <c r="T17" s="8"/>
      <c r="U17" s="8"/>
      <c r="V17" s="195"/>
      <c r="W17" s="20"/>
      <c r="X17" s="194"/>
    </row>
    <row r="18" spans="1:24">
      <c r="A18" s="54"/>
      <c r="B18" s="20"/>
      <c r="C18" s="20"/>
      <c r="D18" s="20"/>
      <c r="E18" s="20"/>
      <c r="F18" s="20"/>
      <c r="G18" s="20"/>
      <c r="H18" s="20"/>
      <c r="I18" s="54"/>
      <c r="J18" s="20"/>
      <c r="K18" s="20"/>
      <c r="L18" s="20"/>
      <c r="M18" s="20"/>
      <c r="N18" s="20"/>
      <c r="O18" s="20"/>
      <c r="P18" s="20"/>
      <c r="Q18" s="20"/>
      <c r="R18" s="232" t="s">
        <v>415</v>
      </c>
      <c r="V18" s="193"/>
      <c r="W18" s="26"/>
      <c r="X18" s="192"/>
    </row>
    <row r="19" spans="1:24" ht="13" thickBot="1">
      <c r="A19" s="54"/>
      <c r="B19" s="20"/>
      <c r="C19" s="20"/>
      <c r="D19" s="20"/>
      <c r="E19" s="20"/>
      <c r="F19" s="20"/>
      <c r="G19" s="20"/>
      <c r="H19" s="20"/>
      <c r="I19" s="54"/>
      <c r="J19" s="20"/>
      <c r="K19" s="20"/>
      <c r="L19" s="20"/>
      <c r="M19" s="20"/>
      <c r="N19" s="20"/>
      <c r="O19" s="20"/>
      <c r="P19" s="20"/>
      <c r="Q19" s="20"/>
      <c r="R19" s="265" t="s">
        <v>416</v>
      </c>
      <c r="S19" s="8"/>
      <c r="T19" s="8"/>
      <c r="U19" s="8"/>
      <c r="V19" s="191"/>
      <c r="W19" s="171"/>
      <c r="X19" s="190"/>
    </row>
    <row r="20" spans="1:24" ht="16" thickBot="1">
      <c r="L20" s="214" t="s">
        <v>417</v>
      </c>
    </row>
    <row r="21" spans="1:24">
      <c r="A21" s="35"/>
      <c r="B21" s="38"/>
      <c r="C21" s="40"/>
      <c r="D21" s="40"/>
      <c r="E21" s="40"/>
      <c r="F21" s="76"/>
      <c r="G21" s="35"/>
      <c r="H21" s="76"/>
      <c r="I21" s="76"/>
      <c r="J21" s="76"/>
      <c r="K21" s="93"/>
      <c r="L21" s="69"/>
      <c r="M21" s="69"/>
      <c r="N21" s="136"/>
      <c r="O21" s="189"/>
      <c r="P21" s="136"/>
      <c r="Q21" s="189"/>
      <c r="R21" s="136"/>
      <c r="S21" s="189"/>
      <c r="T21" s="136"/>
      <c r="U21" s="189"/>
      <c r="V21" s="92"/>
      <c r="W21" s="215" t="s">
        <v>418</v>
      </c>
      <c r="X21" s="268"/>
    </row>
    <row r="22" spans="1:24">
      <c r="A22" s="220" t="s">
        <v>418</v>
      </c>
      <c r="B22" s="39"/>
      <c r="D22" s="269" t="s">
        <v>419</v>
      </c>
      <c r="F22" s="79"/>
      <c r="G22" s="220" t="s">
        <v>420</v>
      </c>
      <c r="H22" s="270" t="s">
        <v>420</v>
      </c>
      <c r="I22" s="270" t="s">
        <v>421</v>
      </c>
      <c r="J22" s="270" t="s">
        <v>421</v>
      </c>
      <c r="K22" s="271" t="s">
        <v>422</v>
      </c>
      <c r="L22" s="272"/>
      <c r="M22" s="272"/>
      <c r="N22" s="273"/>
      <c r="O22" s="221" t="s">
        <v>423</v>
      </c>
      <c r="P22" s="273"/>
      <c r="Q22" s="221" t="s">
        <v>424</v>
      </c>
      <c r="R22" s="273"/>
      <c r="S22" s="221" t="s">
        <v>425</v>
      </c>
      <c r="T22" s="273"/>
      <c r="U22" s="221" t="s">
        <v>426</v>
      </c>
      <c r="V22" s="274"/>
      <c r="W22" s="220" t="s">
        <v>427</v>
      </c>
      <c r="X22" s="275" t="s">
        <v>215</v>
      </c>
    </row>
    <row r="23" spans="1:24">
      <c r="A23" s="223" t="s">
        <v>428</v>
      </c>
      <c r="B23" s="37"/>
      <c r="C23" s="8"/>
      <c r="D23" s="8"/>
      <c r="E23" s="8"/>
      <c r="F23" s="75"/>
      <c r="G23" s="223" t="s">
        <v>172</v>
      </c>
      <c r="H23" s="248" t="s">
        <v>371</v>
      </c>
      <c r="I23" s="248" t="s">
        <v>429</v>
      </c>
      <c r="J23" s="248" t="s">
        <v>430</v>
      </c>
      <c r="K23" s="267"/>
      <c r="L23" s="8"/>
      <c r="M23" s="8"/>
      <c r="N23" s="75"/>
      <c r="O23" s="37"/>
      <c r="P23" s="75"/>
      <c r="Q23" s="37"/>
      <c r="R23" s="75"/>
      <c r="S23" s="37"/>
      <c r="T23" s="276"/>
      <c r="U23" s="222" t="s">
        <v>431</v>
      </c>
      <c r="V23" s="277"/>
      <c r="W23" s="223" t="s">
        <v>428</v>
      </c>
      <c r="X23" s="278" t="s">
        <v>432</v>
      </c>
    </row>
    <row r="24" spans="1:24">
      <c r="A24" s="179"/>
      <c r="B24" s="279" t="s">
        <v>433</v>
      </c>
      <c r="C24" s="279" t="s">
        <v>434</v>
      </c>
      <c r="D24" s="279" t="s">
        <v>435</v>
      </c>
      <c r="E24" s="279" t="s">
        <v>436</v>
      </c>
      <c r="F24" s="279" t="s">
        <v>437</v>
      </c>
      <c r="G24" s="179"/>
      <c r="H24" s="179"/>
      <c r="I24" s="179"/>
      <c r="J24" s="179"/>
      <c r="K24" s="188" t="s">
        <v>438</v>
      </c>
      <c r="L24" s="187" t="s">
        <v>439</v>
      </c>
      <c r="M24" s="187" t="s">
        <v>440</v>
      </c>
      <c r="N24" s="187" t="s">
        <v>441</v>
      </c>
      <c r="O24" s="187" t="s">
        <v>442</v>
      </c>
      <c r="P24" s="187" t="s">
        <v>443</v>
      </c>
      <c r="Q24" s="187" t="s">
        <v>444</v>
      </c>
      <c r="R24" s="187" t="s">
        <v>445</v>
      </c>
      <c r="S24" s="187" t="s">
        <v>446</v>
      </c>
      <c r="T24" s="187" t="s">
        <v>447</v>
      </c>
      <c r="U24" s="187" t="s">
        <v>446</v>
      </c>
      <c r="V24" s="186" t="s">
        <v>447</v>
      </c>
      <c r="W24" s="179"/>
      <c r="X24" s="183"/>
    </row>
    <row r="25" spans="1:24">
      <c r="A25" s="179"/>
      <c r="B25" s="179"/>
      <c r="C25" s="179"/>
      <c r="D25" s="179"/>
      <c r="E25" s="179"/>
      <c r="F25" s="179"/>
      <c r="G25" s="179"/>
      <c r="H25" s="179"/>
      <c r="I25" s="179"/>
      <c r="J25" s="179"/>
      <c r="K25" s="185"/>
      <c r="L25" s="179"/>
      <c r="M25" s="179"/>
      <c r="N25" s="179"/>
      <c r="O25" s="179"/>
      <c r="P25" s="179"/>
      <c r="Q25" s="179"/>
      <c r="R25" s="179"/>
      <c r="S25" s="179"/>
      <c r="T25" s="179"/>
      <c r="U25" s="179"/>
      <c r="V25" s="184"/>
      <c r="W25" s="179"/>
      <c r="X25" s="183"/>
    </row>
    <row r="26" spans="1:24">
      <c r="A26" s="179"/>
      <c r="B26" s="179"/>
      <c r="C26" s="179"/>
      <c r="D26" s="179"/>
      <c r="E26" s="179"/>
      <c r="F26" s="179"/>
      <c r="G26" s="179"/>
      <c r="H26" s="179"/>
      <c r="I26" s="179"/>
      <c r="J26" s="179"/>
      <c r="K26" s="185"/>
      <c r="L26" s="179"/>
      <c r="M26" s="179"/>
      <c r="N26" s="179"/>
      <c r="O26" s="179"/>
      <c r="P26" s="179"/>
      <c r="Q26" s="179"/>
      <c r="R26" s="179"/>
      <c r="S26" s="179"/>
      <c r="T26" s="179"/>
      <c r="U26" s="179"/>
      <c r="V26" s="184"/>
      <c r="W26" s="179"/>
      <c r="X26" s="183"/>
    </row>
    <row r="27" spans="1:24">
      <c r="A27" s="179"/>
      <c r="B27" s="179"/>
      <c r="C27" s="179"/>
      <c r="D27" s="179"/>
      <c r="E27" s="179"/>
      <c r="F27" s="179"/>
      <c r="G27" s="179"/>
      <c r="H27" s="179"/>
      <c r="I27" s="179"/>
      <c r="J27" s="179"/>
      <c r="K27" s="185"/>
      <c r="L27" s="179"/>
      <c r="M27" s="179"/>
      <c r="N27" s="179"/>
      <c r="O27" s="179"/>
      <c r="P27" s="179"/>
      <c r="Q27" s="179"/>
      <c r="R27" s="179"/>
      <c r="S27" s="179"/>
      <c r="T27" s="179"/>
      <c r="U27" s="179"/>
      <c r="V27" s="184"/>
      <c r="W27" s="179"/>
      <c r="X27" s="183"/>
    </row>
    <row r="28" spans="1:24">
      <c r="A28" s="179"/>
      <c r="B28" s="179"/>
      <c r="C28" s="179"/>
      <c r="D28" s="179"/>
      <c r="E28" s="179"/>
      <c r="F28" s="179"/>
      <c r="G28" s="179"/>
      <c r="H28" s="179"/>
      <c r="I28" s="179"/>
      <c r="J28" s="179"/>
      <c r="K28" s="185"/>
      <c r="L28" s="179"/>
      <c r="M28" s="179"/>
      <c r="N28" s="179"/>
      <c r="O28" s="179"/>
      <c r="P28" s="179"/>
      <c r="Q28" s="179"/>
      <c r="R28" s="179"/>
      <c r="S28" s="179"/>
      <c r="T28" s="179"/>
      <c r="U28" s="179"/>
      <c r="V28" s="184"/>
      <c r="W28" s="179"/>
      <c r="X28" s="183"/>
    </row>
    <row r="29" spans="1:24">
      <c r="A29" s="179"/>
      <c r="B29" s="179"/>
      <c r="C29" s="179"/>
      <c r="D29" s="179"/>
      <c r="E29" s="179"/>
      <c r="F29" s="179"/>
      <c r="G29" s="179"/>
      <c r="H29" s="179"/>
      <c r="I29" s="179"/>
      <c r="J29" s="179"/>
      <c r="K29" s="185"/>
      <c r="L29" s="179"/>
      <c r="M29" s="179"/>
      <c r="N29" s="179"/>
      <c r="O29" s="179"/>
      <c r="P29" s="179"/>
      <c r="Q29" s="179"/>
      <c r="R29" s="179"/>
      <c r="S29" s="179"/>
      <c r="T29" s="179"/>
      <c r="U29" s="179"/>
      <c r="V29" s="184"/>
      <c r="W29" s="179"/>
      <c r="X29" s="183"/>
    </row>
    <row r="30" spans="1:24">
      <c r="A30" s="179"/>
      <c r="B30" s="179"/>
      <c r="C30" s="179"/>
      <c r="D30" s="179"/>
      <c r="E30" s="179"/>
      <c r="F30" s="179"/>
      <c r="G30" s="179"/>
      <c r="H30" s="179"/>
      <c r="I30" s="179"/>
      <c r="J30" s="179"/>
      <c r="K30" s="185"/>
      <c r="L30" s="179"/>
      <c r="M30" s="179"/>
      <c r="N30" s="179"/>
      <c r="O30" s="179"/>
      <c r="P30" s="179"/>
      <c r="Q30" s="179"/>
      <c r="R30" s="179"/>
      <c r="S30" s="179"/>
      <c r="T30" s="179"/>
      <c r="U30" s="179"/>
      <c r="V30" s="184"/>
      <c r="W30" s="179"/>
      <c r="X30" s="183"/>
    </row>
    <row r="31" spans="1:24" ht="13" thickBot="1">
      <c r="A31" s="179"/>
      <c r="B31" s="179"/>
      <c r="C31" s="179"/>
      <c r="D31" s="179"/>
      <c r="E31" s="179"/>
      <c r="F31" s="179"/>
      <c r="G31" s="179"/>
      <c r="H31" s="179"/>
      <c r="I31" s="179"/>
      <c r="J31" s="179"/>
      <c r="K31" s="182"/>
      <c r="L31" s="181"/>
      <c r="M31" s="181"/>
      <c r="N31" s="181"/>
      <c r="O31" s="181"/>
      <c r="P31" s="181"/>
      <c r="Q31" s="181"/>
      <c r="R31" s="181"/>
      <c r="S31" s="181"/>
      <c r="T31" s="181"/>
      <c r="U31" s="181"/>
      <c r="V31" s="180"/>
      <c r="W31" s="179"/>
      <c r="X31" s="178"/>
    </row>
    <row r="32" spans="1:24">
      <c r="A32" s="257" t="s">
        <v>448</v>
      </c>
      <c r="B32" s="73"/>
      <c r="C32" s="177"/>
      <c r="D32" s="177"/>
      <c r="E32" s="177"/>
      <c r="F32" s="177"/>
      <c r="G32" s="177"/>
      <c r="H32" s="177"/>
      <c r="I32" s="177"/>
      <c r="J32" s="177"/>
      <c r="K32" s="177"/>
      <c r="L32" s="177"/>
      <c r="M32" s="177"/>
      <c r="N32" s="177"/>
      <c r="O32" s="177"/>
      <c r="P32" s="177"/>
      <c r="Q32" s="177"/>
      <c r="R32" s="177"/>
      <c r="S32" s="177"/>
      <c r="T32" s="177"/>
      <c r="U32" s="177"/>
      <c r="V32" s="177"/>
      <c r="W32" s="177"/>
      <c r="X32" s="176"/>
    </row>
    <row r="33" spans="1:24">
      <c r="A33" s="54"/>
      <c r="B33" s="20"/>
      <c r="C33" s="20"/>
      <c r="D33" s="20"/>
      <c r="E33" s="20"/>
      <c r="F33" s="20"/>
      <c r="G33" s="20"/>
      <c r="H33" s="20"/>
      <c r="I33" s="20"/>
      <c r="J33" s="20"/>
      <c r="K33" s="20"/>
      <c r="L33" s="20"/>
      <c r="M33" s="20"/>
      <c r="N33" s="20"/>
      <c r="O33" s="20"/>
      <c r="P33" s="20"/>
      <c r="Q33" s="20"/>
      <c r="R33" s="20"/>
      <c r="S33" s="20"/>
      <c r="T33" s="20"/>
      <c r="U33" s="20"/>
      <c r="V33" s="20"/>
      <c r="W33" s="20"/>
      <c r="X33" s="19"/>
    </row>
    <row r="34" spans="1:24" ht="13" thickBot="1">
      <c r="A34" s="54"/>
      <c r="B34" s="20"/>
      <c r="C34" s="20"/>
      <c r="D34" s="20"/>
      <c r="E34" s="20"/>
      <c r="F34" s="20"/>
      <c r="G34" s="20"/>
      <c r="H34" s="20"/>
      <c r="I34" s="20"/>
      <c r="J34" s="20"/>
      <c r="K34" s="20"/>
      <c r="L34" s="20"/>
      <c r="M34" s="20"/>
      <c r="N34" s="20"/>
      <c r="O34" s="20"/>
      <c r="P34" s="20"/>
      <c r="Q34" s="20"/>
      <c r="R34" s="20"/>
      <c r="S34" s="20"/>
      <c r="T34" s="20"/>
      <c r="U34" s="20"/>
      <c r="V34" s="20"/>
      <c r="W34" s="20"/>
      <c r="X34" s="19"/>
    </row>
    <row r="35" spans="1:24">
      <c r="A35" s="217" t="s">
        <v>373</v>
      </c>
      <c r="B35" s="40"/>
      <c r="C35" s="175"/>
      <c r="D35" s="175"/>
      <c r="E35" s="175"/>
      <c r="F35" s="175"/>
      <c r="G35" s="174"/>
      <c r="H35" s="217" t="s">
        <v>449</v>
      </c>
      <c r="I35" s="76"/>
      <c r="J35" s="232" t="s">
        <v>371</v>
      </c>
      <c r="M35" s="238" t="s">
        <v>405</v>
      </c>
      <c r="N35" s="69"/>
      <c r="O35" s="173"/>
      <c r="P35" s="173"/>
      <c r="Q35" s="173"/>
      <c r="R35" s="173"/>
      <c r="S35" s="173"/>
      <c r="T35" s="173"/>
      <c r="U35" s="173"/>
      <c r="V35" s="172"/>
      <c r="W35" s="280" t="s">
        <v>371</v>
      </c>
      <c r="X35" s="92"/>
    </row>
    <row r="36" spans="1:24" ht="13" thickBot="1">
      <c r="A36" s="265" t="s">
        <v>369</v>
      </c>
      <c r="B36" s="8"/>
      <c r="C36" s="20"/>
      <c r="D36" s="20"/>
      <c r="E36" s="20"/>
      <c r="F36" s="20"/>
      <c r="G36" s="19"/>
      <c r="H36" s="98"/>
      <c r="I36" s="97"/>
      <c r="J36" s="98"/>
      <c r="K36" s="11"/>
      <c r="L36" s="11"/>
      <c r="M36" s="281" t="s">
        <v>450</v>
      </c>
      <c r="N36" s="88"/>
      <c r="O36" s="171"/>
      <c r="P36" s="171"/>
      <c r="Q36" s="171"/>
      <c r="R36" s="171"/>
      <c r="S36" s="171"/>
      <c r="T36" s="171"/>
      <c r="U36" s="171"/>
      <c r="V36" s="170"/>
      <c r="W36" s="169"/>
      <c r="X36" s="168"/>
    </row>
  </sheetData>
  <customSheetViews>
    <customSheetView guid="{0C3D94F3-5C1F-492C-9E45-C36C99F6E6C9}" showPageBreaks="1" fitToPage="1" view="pageLayout" topLeftCell="A16">
      <selection activeCell="E57" sqref="E57"/>
      <pageMargins left="0" right="0" top="0" bottom="0" header="0" footer="0"/>
      <pageSetup orientation="landscape" r:id="rId1"/>
      <headerFooter alignWithMargins="0">
        <oddHeader>&amp;L&amp;"Arial,Bold"Supplier PPAP Workbook&amp;R&amp;G</oddHeader>
        <oddFooter>&amp;L&amp;"Arial,Bold"&amp;8 04-0034
REV 01
Effective: 10-SEP-2019&amp;C&amp;"Arial,Bold"&amp;8&amp;A&amp;R&amp;"Arial,Bold"&amp;8&amp;P of &amp;N</oddFooter>
      </headerFooter>
    </customSheetView>
  </customSheetViews>
  <hyperlinks>
    <hyperlink ref="A1" location="Index!A1" display="Back to Index" xr:uid="{FCCB2896-B65F-4564-A4D8-4B8D18511FAC}"/>
  </hyperlinks>
  <pageMargins left="0.74803149606299213" right="0.74803149606299213" top="0.98425196850393704" bottom="0.98425196850393704" header="0.51181102362204722" footer="0.51181102362204722"/>
  <pageSetup scale="84" orientation="landscape" r:id="rId2"/>
  <headerFooter alignWithMargins="0">
    <oddHeader>&amp;L&amp;"Arial,Bold"Supplier PPAP Workbook</oddHeader>
    <oddFooter>&amp;L&amp;8 04-0034
REV 
Effective: &amp;C&amp;8&amp;A&amp;R&amp;8Page &amp;P of &amp;N</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31745" r:id="rId5" name="Check Box 1">
              <controlPr locked="0" defaultSize="0" autoFill="0" autoLine="0" autoPict="0">
                <anchor moveWithCells="1">
                  <from>
                    <xdr:col>3</xdr:col>
                    <xdr:colOff>76200</xdr:colOff>
                    <xdr:row>6</xdr:row>
                    <xdr:rowOff>177800</xdr:rowOff>
                  </from>
                  <to>
                    <xdr:col>4</xdr:col>
                    <xdr:colOff>107950</xdr:colOff>
                    <xdr:row>8</xdr:row>
                    <xdr:rowOff>38100</xdr:rowOff>
                  </to>
                </anchor>
              </controlPr>
            </control>
          </mc:Choice>
        </mc:AlternateContent>
        <mc:AlternateContent xmlns:mc="http://schemas.openxmlformats.org/markup-compatibility/2006">
          <mc:Choice Requires="x14">
            <control shapeId="31746" r:id="rId6" name="Check Box 2">
              <controlPr locked="0" defaultSize="0" autoFill="0" autoLine="0" autoPict="0">
                <anchor moveWithCells="1">
                  <from>
                    <xdr:col>3</xdr:col>
                    <xdr:colOff>76200</xdr:colOff>
                    <xdr:row>7</xdr:row>
                    <xdr:rowOff>177800</xdr:rowOff>
                  </from>
                  <to>
                    <xdr:col>4</xdr:col>
                    <xdr:colOff>107950</xdr:colOff>
                    <xdr:row>8</xdr:row>
                    <xdr:rowOff>196850</xdr:rowOff>
                  </to>
                </anchor>
              </controlPr>
            </control>
          </mc:Choice>
        </mc:AlternateContent>
        <mc:AlternateContent xmlns:mc="http://schemas.openxmlformats.org/markup-compatibility/2006">
          <mc:Choice Requires="x14">
            <control shapeId="31747" r:id="rId7" name="Check Box 3">
              <controlPr locked="0" defaultSize="0" autoFill="0" autoLine="0" autoPict="0">
                <anchor moveWithCells="1">
                  <from>
                    <xdr:col>8</xdr:col>
                    <xdr:colOff>349250</xdr:colOff>
                    <xdr:row>7</xdr:row>
                    <xdr:rowOff>177800</xdr:rowOff>
                  </from>
                  <to>
                    <xdr:col>9</xdr:col>
                    <xdr:colOff>82550</xdr:colOff>
                    <xdr:row>8</xdr:row>
                    <xdr:rowOff>196850</xdr:rowOff>
                  </to>
                </anchor>
              </controlPr>
            </control>
          </mc:Choice>
        </mc:AlternateContent>
        <mc:AlternateContent xmlns:mc="http://schemas.openxmlformats.org/markup-compatibility/2006">
          <mc:Choice Requires="x14">
            <control shapeId="31748" r:id="rId8" name="Check Box 4">
              <controlPr locked="0" defaultSize="0" autoFill="0" autoLine="0" autoPict="0">
                <anchor moveWithCells="1">
                  <from>
                    <xdr:col>8</xdr:col>
                    <xdr:colOff>349250</xdr:colOff>
                    <xdr:row>6</xdr:row>
                    <xdr:rowOff>184150</xdr:rowOff>
                  </from>
                  <to>
                    <xdr:col>9</xdr:col>
                    <xdr:colOff>82550</xdr:colOff>
                    <xdr:row>8</xdr:row>
                    <xdr:rowOff>44450</xdr:rowOff>
                  </to>
                </anchor>
              </controlPr>
            </control>
          </mc:Choice>
        </mc:AlternateContent>
        <mc:AlternateContent xmlns:mc="http://schemas.openxmlformats.org/markup-compatibility/2006">
          <mc:Choice Requires="x14">
            <control shapeId="31749" r:id="rId9" name="Check Box 5">
              <controlPr locked="0" defaultSize="0" autoFill="0" autoLine="0" autoPict="0">
                <anchor moveWithCells="1">
                  <from>
                    <xdr:col>14</xdr:col>
                    <xdr:colOff>101600</xdr:colOff>
                    <xdr:row>6</xdr:row>
                    <xdr:rowOff>177800</xdr:rowOff>
                  </from>
                  <to>
                    <xdr:col>15</xdr:col>
                    <xdr:colOff>101600</xdr:colOff>
                    <xdr:row>8</xdr:row>
                    <xdr:rowOff>38100</xdr:rowOff>
                  </to>
                </anchor>
              </controlPr>
            </control>
          </mc:Choice>
        </mc:AlternateContent>
        <mc:AlternateContent xmlns:mc="http://schemas.openxmlformats.org/markup-compatibility/2006">
          <mc:Choice Requires="x14">
            <control shapeId="31750" r:id="rId10" name="Check Box 6">
              <controlPr locked="0" defaultSize="0" autoFill="0" autoLine="0" autoPict="0">
                <anchor moveWithCells="1">
                  <from>
                    <xdr:col>14</xdr:col>
                    <xdr:colOff>101600</xdr:colOff>
                    <xdr:row>7</xdr:row>
                    <xdr:rowOff>177800</xdr:rowOff>
                  </from>
                  <to>
                    <xdr:col>15</xdr:col>
                    <xdr:colOff>101600</xdr:colOff>
                    <xdr:row>8</xdr:row>
                    <xdr:rowOff>196850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1"/>
  <dimension ref="A1:J37"/>
  <sheetViews>
    <sheetView showGridLines="0" view="pageLayout" zoomScaleNormal="100" workbookViewId="0">
      <selection activeCell="D6" sqref="D6"/>
    </sheetView>
  </sheetViews>
  <sheetFormatPr defaultRowHeight="12.5"/>
  <cols>
    <col min="1" max="1" width="5" customWidth="1"/>
    <col min="2" max="5" width="8.453125" customWidth="1"/>
    <col min="6" max="6" width="10.90625" customWidth="1"/>
    <col min="7" max="8" width="9.453125" customWidth="1"/>
    <col min="9" max="9" width="15.453125" customWidth="1"/>
    <col min="10" max="10" width="10.08984375" customWidth="1"/>
  </cols>
  <sheetData>
    <row r="1" spans="1:10">
      <c r="A1" s="213" t="s">
        <v>44</v>
      </c>
    </row>
    <row r="2" spans="1:10" ht="15.5">
      <c r="A2" s="619" t="s">
        <v>451</v>
      </c>
      <c r="B2" s="619"/>
      <c r="C2" s="619"/>
      <c r="D2" s="619"/>
      <c r="E2" s="619"/>
      <c r="F2" s="619"/>
      <c r="H2" s="85" t="s">
        <v>452</v>
      </c>
    </row>
    <row r="3" spans="1:10">
      <c r="A3" s="38"/>
      <c r="B3" s="40"/>
      <c r="C3" s="40"/>
      <c r="D3" s="40"/>
      <c r="E3" s="76"/>
      <c r="F3" s="84" t="s">
        <v>453</v>
      </c>
      <c r="G3" s="617" t="s">
        <v>454</v>
      </c>
      <c r="H3" s="618"/>
      <c r="I3" s="6" t="s">
        <v>455</v>
      </c>
      <c r="J3" s="6" t="s">
        <v>456</v>
      </c>
    </row>
    <row r="4" spans="1:10">
      <c r="A4" s="37"/>
      <c r="B4" s="8"/>
      <c r="C4" s="8"/>
      <c r="D4" s="8"/>
      <c r="E4" s="75"/>
      <c r="F4" s="82" t="s">
        <v>457</v>
      </c>
      <c r="G4" s="6" t="s">
        <v>458</v>
      </c>
      <c r="H4" s="6" t="s">
        <v>459</v>
      </c>
      <c r="I4" s="7" t="s">
        <v>460</v>
      </c>
      <c r="J4" s="7" t="s">
        <v>461</v>
      </c>
    </row>
    <row r="5" spans="1:10" ht="18" customHeight="1">
      <c r="A5" s="77" t="s">
        <v>462</v>
      </c>
      <c r="B5" s="73"/>
      <c r="C5" s="73"/>
      <c r="D5" s="73"/>
      <c r="E5" s="73"/>
      <c r="F5" s="73"/>
      <c r="G5" s="73"/>
      <c r="H5" s="73"/>
      <c r="I5" s="73"/>
      <c r="J5" s="72"/>
    </row>
    <row r="6" spans="1:10" ht="18" customHeight="1">
      <c r="A6" s="78"/>
      <c r="B6" s="73" t="s">
        <v>463</v>
      </c>
      <c r="C6" s="73"/>
      <c r="D6" s="73"/>
      <c r="E6" s="72"/>
      <c r="F6" s="36"/>
      <c r="G6" s="36"/>
      <c r="H6" s="36"/>
      <c r="I6" s="36"/>
      <c r="J6" s="36"/>
    </row>
    <row r="7" spans="1:10" ht="18" customHeight="1">
      <c r="A7" s="81"/>
      <c r="B7" s="40" t="s">
        <v>464</v>
      </c>
      <c r="C7" s="40"/>
      <c r="D7" s="40"/>
      <c r="E7" s="76"/>
      <c r="F7" s="36"/>
      <c r="G7" s="36"/>
      <c r="H7" s="36"/>
      <c r="I7" s="36"/>
      <c r="J7" s="36"/>
    </row>
    <row r="8" spans="1:10" ht="18" customHeight="1">
      <c r="A8" s="78"/>
      <c r="B8" s="73" t="s">
        <v>465</v>
      </c>
      <c r="C8" s="73"/>
      <c r="D8" s="73"/>
      <c r="E8" s="72"/>
      <c r="F8" s="36"/>
      <c r="G8" s="36"/>
      <c r="H8" s="36"/>
      <c r="I8" s="36"/>
      <c r="J8" s="36"/>
    </row>
    <row r="9" spans="1:10" ht="18" customHeight="1">
      <c r="A9" s="80"/>
      <c r="B9" t="s">
        <v>466</v>
      </c>
      <c r="E9" s="79"/>
      <c r="F9" s="36"/>
      <c r="G9" s="36"/>
      <c r="H9" s="36"/>
      <c r="I9" s="36"/>
      <c r="J9" s="36"/>
    </row>
    <row r="10" spans="1:10" ht="18" customHeight="1">
      <c r="A10" s="78"/>
      <c r="B10" s="73" t="s">
        <v>467</v>
      </c>
      <c r="C10" s="73"/>
      <c r="D10" s="73"/>
      <c r="E10" s="72"/>
      <c r="F10" s="36"/>
      <c r="G10" s="36"/>
      <c r="H10" s="36"/>
      <c r="I10" s="36"/>
      <c r="J10" s="36"/>
    </row>
    <row r="11" spans="1:10" ht="18" customHeight="1">
      <c r="A11" s="80"/>
      <c r="B11" t="s">
        <v>468</v>
      </c>
      <c r="E11" s="79"/>
      <c r="F11" s="36"/>
      <c r="G11" s="36"/>
      <c r="H11" s="36"/>
      <c r="I11" s="36"/>
      <c r="J11" s="36"/>
    </row>
    <row r="12" spans="1:10" ht="18" customHeight="1">
      <c r="A12" s="78"/>
      <c r="B12" s="73" t="s">
        <v>469</v>
      </c>
      <c r="C12" s="73"/>
      <c r="D12" s="73"/>
      <c r="E12" s="72"/>
      <c r="F12" s="36"/>
      <c r="G12" s="36"/>
      <c r="H12" s="36"/>
      <c r="I12" s="36"/>
      <c r="J12" s="36"/>
    </row>
    <row r="13" spans="1:10" ht="18" customHeight="1">
      <c r="A13" s="80"/>
      <c r="B13" t="s">
        <v>470</v>
      </c>
      <c r="E13" s="79"/>
      <c r="F13" s="36"/>
      <c r="G13" s="36"/>
      <c r="H13" s="36"/>
      <c r="I13" s="36"/>
      <c r="J13" s="36"/>
    </row>
    <row r="14" spans="1:10" ht="18" customHeight="1">
      <c r="A14" s="78"/>
      <c r="B14" s="73" t="s">
        <v>471</v>
      </c>
      <c r="C14" s="73"/>
      <c r="D14" s="73"/>
      <c r="E14" s="72"/>
      <c r="F14" s="36"/>
      <c r="G14" s="36"/>
      <c r="H14" s="36"/>
      <c r="I14" s="36"/>
      <c r="J14" s="36"/>
    </row>
    <row r="15" spans="1:10" ht="18" customHeight="1">
      <c r="A15" s="78"/>
      <c r="B15" s="73" t="s">
        <v>472</v>
      </c>
      <c r="C15" s="73"/>
      <c r="D15" s="73"/>
      <c r="E15" s="72"/>
      <c r="F15" s="36"/>
      <c r="G15" s="36"/>
      <c r="H15" s="36"/>
      <c r="I15" s="36"/>
      <c r="J15" s="36"/>
    </row>
    <row r="16" spans="1:10" ht="18" customHeight="1">
      <c r="A16" s="50"/>
      <c r="B16" s="8" t="s">
        <v>473</v>
      </c>
      <c r="C16" s="8"/>
      <c r="D16" s="8"/>
      <c r="E16" s="75"/>
      <c r="F16" s="36"/>
      <c r="G16" s="36"/>
      <c r="H16" s="36"/>
      <c r="I16" s="36"/>
      <c r="J16" s="36"/>
    </row>
    <row r="17" spans="1:10" ht="18" customHeight="1">
      <c r="A17" s="77" t="s">
        <v>462</v>
      </c>
      <c r="B17" s="73"/>
      <c r="C17" s="73"/>
      <c r="D17" s="73"/>
      <c r="E17" s="73"/>
      <c r="F17" s="73"/>
      <c r="G17" s="73"/>
      <c r="H17" s="73"/>
      <c r="I17" s="73"/>
      <c r="J17" s="72"/>
    </row>
    <row r="18" spans="1:10" ht="18" customHeight="1">
      <c r="A18" s="81"/>
      <c r="B18" s="40" t="s">
        <v>474</v>
      </c>
      <c r="C18" s="40"/>
      <c r="D18" s="40"/>
      <c r="E18" s="76"/>
      <c r="F18" s="36"/>
      <c r="G18" s="36"/>
      <c r="H18" s="36"/>
      <c r="I18" s="36"/>
      <c r="J18" s="36"/>
    </row>
    <row r="19" spans="1:10" ht="18" customHeight="1">
      <c r="A19" s="78"/>
      <c r="B19" s="73" t="s">
        <v>475</v>
      </c>
      <c r="C19" s="73"/>
      <c r="D19" s="73"/>
      <c r="E19" s="72"/>
      <c r="F19" s="36"/>
      <c r="G19" s="36"/>
      <c r="H19" s="36"/>
      <c r="I19" s="36"/>
      <c r="J19" s="36"/>
    </row>
    <row r="20" spans="1:10" ht="18" customHeight="1">
      <c r="A20" s="80"/>
      <c r="B20" t="s">
        <v>465</v>
      </c>
      <c r="E20" s="79"/>
      <c r="F20" s="36"/>
      <c r="G20" s="36"/>
      <c r="H20" s="36"/>
      <c r="I20" s="36"/>
      <c r="J20" s="36"/>
    </row>
    <row r="21" spans="1:10" ht="18" customHeight="1">
      <c r="A21" s="78"/>
      <c r="B21" s="73" t="s">
        <v>476</v>
      </c>
      <c r="C21" s="73"/>
      <c r="D21" s="73"/>
      <c r="E21" s="72"/>
      <c r="F21" s="36"/>
      <c r="G21" s="36"/>
      <c r="H21" s="36"/>
      <c r="I21" s="36"/>
      <c r="J21" s="36"/>
    </row>
    <row r="22" spans="1:10" ht="18" customHeight="1">
      <c r="A22" s="80"/>
      <c r="B22" t="s">
        <v>477</v>
      </c>
      <c r="E22" s="79"/>
      <c r="F22" s="36"/>
      <c r="G22" s="36"/>
      <c r="H22" s="36"/>
      <c r="I22" s="36"/>
      <c r="J22" s="36"/>
    </row>
    <row r="23" spans="1:10" ht="18" customHeight="1">
      <c r="A23" s="78"/>
      <c r="B23" s="73" t="s">
        <v>478</v>
      </c>
      <c r="C23" s="73"/>
      <c r="D23" s="73"/>
      <c r="E23" s="72"/>
      <c r="F23" s="36"/>
      <c r="G23" s="36"/>
      <c r="H23" s="36"/>
      <c r="I23" s="36"/>
      <c r="J23" s="36"/>
    </row>
    <row r="24" spans="1:10" ht="18" customHeight="1">
      <c r="A24" s="50"/>
      <c r="B24" s="8" t="s">
        <v>479</v>
      </c>
      <c r="C24" s="8"/>
      <c r="D24" s="8"/>
      <c r="E24" s="75"/>
      <c r="F24" s="36"/>
      <c r="G24" s="36"/>
      <c r="H24" s="36"/>
      <c r="I24" s="36"/>
      <c r="J24" s="36"/>
    </row>
    <row r="25" spans="1:10" ht="18" customHeight="1">
      <c r="A25" s="77" t="s">
        <v>462</v>
      </c>
      <c r="B25" s="73"/>
      <c r="C25" s="73"/>
      <c r="D25" s="73"/>
      <c r="E25" s="73"/>
      <c r="F25" s="73"/>
      <c r="G25" s="73"/>
      <c r="H25" s="73"/>
      <c r="I25" s="73"/>
      <c r="J25" s="72"/>
    </row>
    <row r="26" spans="1:10" ht="18" customHeight="1">
      <c r="A26" s="78"/>
      <c r="B26" s="73" t="s">
        <v>480</v>
      </c>
      <c r="C26" s="73"/>
      <c r="D26" s="73"/>
      <c r="E26" s="72"/>
      <c r="F26" s="36"/>
      <c r="G26" s="36"/>
      <c r="H26" s="36"/>
      <c r="I26" s="36"/>
      <c r="J26" s="36"/>
    </row>
    <row r="27" spans="1:10" ht="18" customHeight="1">
      <c r="A27" s="78"/>
      <c r="B27" s="73" t="s">
        <v>481</v>
      </c>
      <c r="C27" s="73"/>
      <c r="D27" s="73"/>
      <c r="E27" s="72"/>
      <c r="F27" s="36"/>
      <c r="G27" s="36"/>
      <c r="H27" s="36"/>
      <c r="I27" s="36"/>
      <c r="J27" s="36"/>
    </row>
    <row r="28" spans="1:10" ht="18" customHeight="1">
      <c r="A28" s="77" t="s">
        <v>462</v>
      </c>
      <c r="B28" s="73"/>
      <c r="C28" s="73"/>
      <c r="D28" s="73"/>
      <c r="E28" s="73"/>
      <c r="F28" s="73"/>
      <c r="G28" s="73"/>
      <c r="H28" s="73"/>
      <c r="I28" s="73"/>
      <c r="J28" s="72"/>
    </row>
    <row r="29" spans="1:10" ht="18" customHeight="1">
      <c r="A29" s="38"/>
      <c r="B29" s="40" t="s">
        <v>482</v>
      </c>
      <c r="C29" s="40"/>
      <c r="D29" s="40"/>
      <c r="E29" s="76"/>
      <c r="F29" s="36"/>
      <c r="G29" s="36"/>
      <c r="H29" s="36"/>
      <c r="I29" s="36"/>
      <c r="J29" s="36"/>
    </row>
    <row r="30" spans="1:10" ht="18" customHeight="1">
      <c r="A30" s="74"/>
      <c r="B30" s="73" t="s">
        <v>483</v>
      </c>
      <c r="C30" s="73"/>
      <c r="D30" s="73"/>
      <c r="E30" s="72"/>
      <c r="F30" s="36"/>
      <c r="G30" s="36"/>
      <c r="H30" s="36"/>
      <c r="I30" s="36"/>
      <c r="J30" s="36"/>
    </row>
    <row r="31" spans="1:10" ht="18" customHeight="1">
      <c r="A31" s="37"/>
      <c r="B31" s="8" t="s">
        <v>484</v>
      </c>
      <c r="C31" s="8"/>
      <c r="D31" s="8"/>
      <c r="E31" s="75"/>
      <c r="F31" s="36"/>
      <c r="G31" s="36"/>
      <c r="H31" s="36"/>
      <c r="I31" s="36"/>
      <c r="J31" s="36"/>
    </row>
    <row r="32" spans="1:10" ht="18" customHeight="1">
      <c r="A32" s="74"/>
      <c r="B32" s="73"/>
      <c r="C32" s="73"/>
      <c r="D32" s="73"/>
      <c r="E32" s="72"/>
      <c r="F32" s="36"/>
      <c r="G32" s="36"/>
      <c r="H32" s="36"/>
      <c r="I32" s="36"/>
      <c r="J32" s="36"/>
    </row>
    <row r="33" spans="1:10" ht="18" customHeight="1">
      <c r="A33" s="74"/>
      <c r="B33" s="73"/>
      <c r="C33" s="73"/>
      <c r="D33" s="73"/>
      <c r="E33" s="72"/>
      <c r="F33" s="36"/>
      <c r="G33" s="36"/>
      <c r="H33" s="36"/>
      <c r="I33" s="36"/>
      <c r="J33" s="36"/>
    </row>
    <row r="34" spans="1:10" ht="18" customHeight="1">
      <c r="A34" s="74" t="s">
        <v>485</v>
      </c>
      <c r="B34" s="73"/>
      <c r="C34" s="73"/>
      <c r="D34" s="73"/>
      <c r="E34" s="73"/>
      <c r="F34" s="72"/>
      <c r="G34" s="74" t="s">
        <v>486</v>
      </c>
      <c r="H34" s="73"/>
      <c r="I34" s="73"/>
      <c r="J34" s="72"/>
    </row>
    <row r="35" spans="1:10" ht="18" customHeight="1">
      <c r="A35" s="74"/>
      <c r="B35" s="73"/>
      <c r="C35" s="73"/>
      <c r="D35" s="73"/>
      <c r="E35" s="73"/>
      <c r="F35" s="72"/>
      <c r="G35" s="74"/>
      <c r="H35" s="73"/>
      <c r="I35" s="73"/>
      <c r="J35" s="72"/>
    </row>
    <row r="36" spans="1:10" ht="18" customHeight="1">
      <c r="A36" s="74"/>
      <c r="B36" s="73"/>
      <c r="C36" s="73"/>
      <c r="D36" s="73"/>
      <c r="E36" s="73"/>
      <c r="F36" s="72"/>
      <c r="G36" s="74"/>
      <c r="H36" s="73"/>
      <c r="I36" s="73"/>
      <c r="J36" s="72"/>
    </row>
    <row r="37" spans="1:10" ht="18" customHeight="1">
      <c r="A37" s="74"/>
      <c r="B37" s="73"/>
      <c r="C37" s="73"/>
      <c r="D37" s="73"/>
      <c r="E37" s="73"/>
      <c r="F37" s="72"/>
      <c r="G37" s="74"/>
      <c r="H37" s="73"/>
      <c r="I37" s="73"/>
      <c r="J37" s="72"/>
    </row>
  </sheetData>
  <customSheetViews>
    <customSheetView guid="{0C3D94F3-5C1F-492C-9E45-C36C99F6E6C9}" showPageBreaks="1" fitToPage="1" view="pageLayout" topLeftCell="A10">
      <selection activeCell="E57" sqref="E57"/>
      <pageMargins left="0" right="0" top="0" bottom="0" header="0" footer="0"/>
      <pageSetup scale="96" orientation="portrait" r:id="rId1"/>
      <headerFooter alignWithMargins="0">
        <oddHeader>&amp;L&amp;"Arial,Bold"Supplier PPAP Workbook&amp;R&amp;G</oddHeader>
        <oddFooter>&amp;L&amp;"Arial,Bold"&amp;8 04-0034
REV 01
Effective: 10-SEP-2019&amp;C&amp;"Arial,Bold"&amp;8&amp;A&amp;R&amp;"Arial,Bold"&amp;8&amp;P of &amp;N</oddFooter>
      </headerFooter>
    </customSheetView>
  </customSheetViews>
  <mergeCells count="2">
    <mergeCell ref="G3:H3"/>
    <mergeCell ref="A2:F2"/>
  </mergeCells>
  <hyperlinks>
    <hyperlink ref="A1" location="Index!A1" display="Back to Index" xr:uid="{0EAF56B4-29F5-4556-A123-60F37BF53605}"/>
  </hyperlinks>
  <pageMargins left="0.74803149606299213" right="0.74803149606299213" top="0.98425196850393704" bottom="0.98425196850393704" header="0.51181102362204722" footer="0.51181102362204722"/>
  <pageSetup scale="84" orientation="portrait" r:id="rId2"/>
  <headerFooter alignWithMargins="0">
    <oddHeader>&amp;L&amp;"Arial,Bold"Supplier PPAP Workbook</oddHeader>
    <oddFooter>&amp;L&amp;8 04-0034
REV 
Effective: &amp;C&amp;8&amp;A&amp;R&amp;8Page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2"/>
  <dimension ref="A1:AA50"/>
  <sheetViews>
    <sheetView showGridLines="0" view="pageLayout" zoomScaleNormal="100" workbookViewId="0">
      <selection activeCell="G1" sqref="G1"/>
    </sheetView>
  </sheetViews>
  <sheetFormatPr defaultRowHeight="12.5"/>
  <cols>
    <col min="1" max="26" width="3.36328125" customWidth="1"/>
    <col min="27" max="27" width="1.90625" customWidth="1"/>
  </cols>
  <sheetData>
    <row r="1" spans="1:27" ht="15.5">
      <c r="A1" s="213" t="s">
        <v>44</v>
      </c>
      <c r="B1" s="282"/>
      <c r="C1" s="282"/>
      <c r="D1" s="282"/>
      <c r="E1" s="282"/>
      <c r="F1" s="282"/>
      <c r="G1" s="282"/>
      <c r="H1" s="282"/>
      <c r="I1" s="282"/>
      <c r="J1" s="282"/>
      <c r="K1" s="282"/>
      <c r="L1" s="282"/>
      <c r="M1" s="282"/>
      <c r="N1" s="282"/>
      <c r="O1" s="282"/>
      <c r="P1" s="282"/>
      <c r="Q1" s="282"/>
      <c r="R1" s="282"/>
      <c r="S1" s="282"/>
      <c r="T1" s="282"/>
      <c r="U1" s="282"/>
      <c r="V1" s="282"/>
      <c r="W1" s="282"/>
      <c r="X1" s="282"/>
      <c r="Y1" s="282"/>
      <c r="Z1" s="282"/>
      <c r="AA1" s="282"/>
    </row>
    <row r="3" spans="1:27" ht="13">
      <c r="A3" s="1" t="s">
        <v>487</v>
      </c>
      <c r="F3" s="8"/>
      <c r="G3" s="8"/>
      <c r="H3" s="8"/>
      <c r="I3" s="8"/>
      <c r="J3" s="8"/>
      <c r="K3" s="8"/>
      <c r="L3" s="8"/>
      <c r="M3" s="1" t="s">
        <v>488</v>
      </c>
      <c r="R3" s="8"/>
      <c r="S3" s="8"/>
      <c r="T3" s="8"/>
      <c r="U3" s="8"/>
      <c r="V3" s="8"/>
      <c r="W3" s="8"/>
      <c r="X3" s="8"/>
      <c r="Y3" s="8"/>
      <c r="Z3" s="8"/>
      <c r="AA3" s="8"/>
    </row>
    <row r="4" spans="1:27" ht="13">
      <c r="A4" s="1" t="s">
        <v>489</v>
      </c>
      <c r="F4" s="8"/>
      <c r="G4" s="8"/>
      <c r="H4" s="8"/>
      <c r="I4" s="8"/>
      <c r="J4" s="8"/>
      <c r="K4" s="8"/>
      <c r="L4" s="8"/>
      <c r="M4" s="1" t="s">
        <v>490</v>
      </c>
      <c r="Q4" s="8"/>
      <c r="R4" s="8"/>
      <c r="S4" s="8"/>
      <c r="T4" s="8"/>
      <c r="U4" s="8"/>
      <c r="V4" s="8"/>
      <c r="W4" s="8"/>
      <c r="X4" s="8"/>
      <c r="Y4" s="8"/>
      <c r="Z4" s="8"/>
      <c r="AA4" s="73"/>
    </row>
    <row r="5" spans="1:27" ht="13">
      <c r="A5" s="1" t="s">
        <v>491</v>
      </c>
      <c r="E5" s="8"/>
      <c r="F5" s="8"/>
      <c r="G5" s="8"/>
      <c r="H5" s="8"/>
      <c r="I5" s="8"/>
      <c r="J5" s="8"/>
      <c r="K5" s="8"/>
      <c r="L5" s="8"/>
      <c r="M5" s="1" t="s">
        <v>492</v>
      </c>
      <c r="P5" s="8"/>
      <c r="Q5" s="8"/>
      <c r="R5" s="8"/>
      <c r="S5" s="8"/>
      <c r="T5" s="8"/>
      <c r="U5" s="8"/>
      <c r="V5" s="8"/>
      <c r="W5" s="8"/>
      <c r="X5" s="8"/>
      <c r="Y5" s="8"/>
      <c r="Z5" s="8"/>
      <c r="AA5" s="73"/>
    </row>
    <row r="6" spans="1:27" ht="13">
      <c r="A6" s="1" t="s">
        <v>493</v>
      </c>
      <c r="F6" s="8"/>
      <c r="G6" s="8"/>
      <c r="H6" s="8"/>
      <c r="I6" s="8"/>
      <c r="J6" s="8"/>
      <c r="K6" s="8"/>
      <c r="L6" s="8"/>
      <c r="M6" s="1" t="s">
        <v>494</v>
      </c>
      <c r="R6" s="8"/>
      <c r="S6" s="8"/>
      <c r="T6" s="8"/>
      <c r="U6" s="8"/>
      <c r="V6" s="8"/>
      <c r="W6" s="8"/>
      <c r="X6" s="8"/>
      <c r="Y6" s="8"/>
      <c r="Z6" s="8"/>
      <c r="AA6" s="73"/>
    </row>
    <row r="7" spans="1:27" ht="13">
      <c r="A7" s="1" t="s">
        <v>495</v>
      </c>
      <c r="F7" s="8"/>
      <c r="G7" s="8"/>
      <c r="H7" s="8"/>
      <c r="I7" s="8"/>
      <c r="J7" s="8"/>
      <c r="K7" s="8"/>
      <c r="L7" s="8"/>
      <c r="M7" s="1" t="s">
        <v>496</v>
      </c>
      <c r="R7" s="8"/>
      <c r="S7" s="8"/>
      <c r="T7" s="8"/>
      <c r="U7" s="8"/>
      <c r="V7" s="8"/>
      <c r="W7" s="8"/>
      <c r="X7" s="8"/>
      <c r="Y7" s="8"/>
      <c r="Z7" s="8"/>
      <c r="AA7" s="73"/>
    </row>
    <row r="8" spans="1:27" ht="13">
      <c r="A8" s="1" t="s">
        <v>497</v>
      </c>
      <c r="G8" s="8"/>
      <c r="H8" s="8"/>
      <c r="I8" s="8"/>
      <c r="J8" s="8"/>
      <c r="K8" s="8"/>
      <c r="L8" s="8"/>
      <c r="M8" s="1" t="s">
        <v>498</v>
      </c>
      <c r="S8" s="73"/>
      <c r="T8" s="73"/>
      <c r="U8" s="73"/>
      <c r="V8" s="73"/>
      <c r="W8" s="73"/>
      <c r="X8" s="73"/>
      <c r="Y8" s="73"/>
      <c r="Z8" s="73"/>
      <c r="AA8" s="73"/>
    </row>
    <row r="9" spans="1:27" ht="13">
      <c r="A9" s="1" t="s">
        <v>499</v>
      </c>
      <c r="F9" s="8"/>
      <c r="G9" s="8"/>
      <c r="H9" s="8"/>
      <c r="I9" s="8"/>
      <c r="J9" s="8"/>
      <c r="K9" s="8"/>
      <c r="L9" s="8"/>
      <c r="M9" s="1" t="s">
        <v>500</v>
      </c>
      <c r="T9" s="73"/>
      <c r="U9" s="73"/>
      <c r="V9" s="73"/>
      <c r="W9" s="73"/>
      <c r="X9" s="73"/>
      <c r="Y9" s="73"/>
      <c r="Z9" s="73"/>
      <c r="AA9" s="73"/>
    </row>
    <row r="10" spans="1:27" ht="13" thickBot="1"/>
    <row r="11" spans="1:27" ht="6.75" customHeight="1">
      <c r="A11" s="93"/>
      <c r="B11" s="69"/>
      <c r="C11" s="69"/>
      <c r="D11" s="69"/>
      <c r="E11" s="69"/>
      <c r="F11" s="69"/>
      <c r="G11" s="69"/>
      <c r="H11" s="69"/>
      <c r="I11" s="69"/>
      <c r="J11" s="69"/>
      <c r="K11" s="69"/>
      <c r="L11" s="69"/>
      <c r="M11" s="69"/>
      <c r="N11" s="69"/>
      <c r="O11" s="69"/>
      <c r="P11" s="69"/>
      <c r="Q11" s="69"/>
      <c r="R11" s="69"/>
      <c r="S11" s="69"/>
      <c r="T11" s="69"/>
      <c r="U11" s="69"/>
      <c r="V11" s="69"/>
      <c r="W11" s="69"/>
      <c r="X11" s="69"/>
      <c r="Y11" s="69"/>
      <c r="Z11" s="69"/>
      <c r="AA11" s="92"/>
    </row>
    <row r="12" spans="1:27" ht="13">
      <c r="A12" s="91"/>
      <c r="B12" s="1" t="s">
        <v>501</v>
      </c>
      <c r="AA12" s="90"/>
    </row>
    <row r="13" spans="1:27">
      <c r="A13" s="91"/>
      <c r="B13" s="233" t="s">
        <v>463</v>
      </c>
      <c r="C13" s="233"/>
      <c r="D13" s="233"/>
      <c r="E13" s="242"/>
      <c r="F13" s="242"/>
      <c r="G13" s="233" t="s">
        <v>502</v>
      </c>
      <c r="I13" s="242"/>
      <c r="J13" s="242"/>
      <c r="K13" s="233" t="s">
        <v>465</v>
      </c>
      <c r="L13" s="233"/>
      <c r="N13" s="233"/>
      <c r="O13" s="233"/>
      <c r="P13" s="233"/>
      <c r="Q13" s="233"/>
      <c r="R13" s="242"/>
      <c r="S13" s="242"/>
      <c r="T13" s="233" t="s">
        <v>473</v>
      </c>
      <c r="U13" s="233"/>
      <c r="V13" s="233"/>
      <c r="W13" s="233"/>
      <c r="Y13" s="242"/>
      <c r="Z13" s="242"/>
      <c r="AA13" s="90"/>
    </row>
    <row r="14" spans="1:27">
      <c r="A14" s="91"/>
      <c r="B14" s="233" t="s">
        <v>503</v>
      </c>
      <c r="C14" s="233"/>
      <c r="D14" s="233"/>
      <c r="E14" s="243"/>
      <c r="F14" s="243"/>
      <c r="G14" s="233" t="s">
        <v>504</v>
      </c>
      <c r="I14" s="243"/>
      <c r="J14" s="243"/>
      <c r="K14" s="233" t="s">
        <v>505</v>
      </c>
      <c r="L14" s="233"/>
      <c r="N14" s="233"/>
      <c r="O14" s="233"/>
      <c r="P14" s="233"/>
      <c r="Q14" s="233"/>
      <c r="R14" s="243"/>
      <c r="S14" s="243"/>
      <c r="T14" s="233" t="s">
        <v>506</v>
      </c>
      <c r="U14" s="233"/>
      <c r="V14" s="233"/>
      <c r="W14" s="233"/>
      <c r="Y14" s="243"/>
      <c r="Z14" s="243"/>
      <c r="AA14" s="90"/>
    </row>
    <row r="15" spans="1:27">
      <c r="A15" s="91"/>
      <c r="B15" s="233" t="s">
        <v>507</v>
      </c>
      <c r="C15" s="233"/>
      <c r="D15" s="233"/>
      <c r="E15" s="243"/>
      <c r="F15" s="243"/>
      <c r="G15" s="233" t="s">
        <v>508</v>
      </c>
      <c r="I15" s="233"/>
      <c r="J15" s="233"/>
      <c r="K15" s="242"/>
      <c r="L15" s="242"/>
      <c r="M15" s="233" t="s">
        <v>471</v>
      </c>
      <c r="N15" s="233"/>
      <c r="P15" s="233"/>
      <c r="Q15" s="233"/>
      <c r="R15" s="243"/>
      <c r="S15" s="243"/>
      <c r="T15" s="233" t="s">
        <v>509</v>
      </c>
      <c r="U15" s="233"/>
      <c r="V15" s="233"/>
      <c r="W15" s="233"/>
      <c r="Y15" s="243"/>
      <c r="Z15" s="243"/>
      <c r="AA15" s="90"/>
    </row>
    <row r="16" spans="1:27">
      <c r="A16" s="91"/>
      <c r="B16" s="233" t="s">
        <v>510</v>
      </c>
      <c r="C16" s="233"/>
      <c r="D16" s="233"/>
      <c r="E16" s="233"/>
      <c r="F16" s="233"/>
      <c r="G16" s="233"/>
      <c r="H16" s="233"/>
      <c r="I16" s="242"/>
      <c r="J16" s="242"/>
      <c r="K16" s="233" t="s">
        <v>468</v>
      </c>
      <c r="L16" s="233"/>
      <c r="N16" s="233"/>
      <c r="O16" s="233"/>
      <c r="P16" s="233"/>
      <c r="Q16" s="233"/>
      <c r="R16" s="243"/>
      <c r="S16" s="243"/>
      <c r="T16" s="233"/>
      <c r="U16" s="233"/>
      <c r="V16" s="233"/>
      <c r="W16" s="233"/>
      <c r="X16" s="233"/>
      <c r="Y16" s="233"/>
      <c r="Z16" s="233"/>
      <c r="AA16" s="90"/>
    </row>
    <row r="17" spans="1:27" ht="6.75" customHeight="1" thickBot="1">
      <c r="A17" s="89"/>
      <c r="B17" s="88"/>
      <c r="C17" s="88"/>
      <c r="D17" s="88"/>
      <c r="E17" s="88"/>
      <c r="F17" s="88"/>
      <c r="G17" s="88"/>
      <c r="H17" s="88"/>
      <c r="I17" s="88"/>
      <c r="J17" s="88"/>
      <c r="K17" s="88"/>
      <c r="L17" s="88"/>
      <c r="M17" s="88"/>
      <c r="N17" s="88"/>
      <c r="O17" s="88"/>
      <c r="P17" s="88"/>
      <c r="Q17" s="88"/>
      <c r="R17" s="88"/>
      <c r="S17" s="88"/>
      <c r="T17" s="88"/>
      <c r="U17" s="88"/>
      <c r="V17" s="88"/>
      <c r="W17" s="88"/>
      <c r="X17" s="88"/>
      <c r="Y17" s="88"/>
      <c r="Z17" s="88"/>
      <c r="AA17" s="87"/>
    </row>
    <row r="19" spans="1:27" ht="13">
      <c r="A19" s="1" t="s">
        <v>511</v>
      </c>
      <c r="T19" s="8"/>
      <c r="U19" s="8"/>
      <c r="V19" s="8"/>
      <c r="W19" s="8"/>
      <c r="X19" s="8"/>
      <c r="Y19" s="8"/>
      <c r="Z19" s="8"/>
      <c r="AA19" s="8"/>
    </row>
    <row r="20" spans="1:27" ht="13">
      <c r="A20" s="1" t="s">
        <v>512</v>
      </c>
      <c r="M20" s="8"/>
      <c r="N20" s="8"/>
      <c r="O20" s="8"/>
      <c r="P20" s="8"/>
      <c r="Q20" s="8"/>
      <c r="R20" s="8"/>
      <c r="S20" s="8"/>
      <c r="T20" s="8"/>
      <c r="U20" s="8"/>
      <c r="V20" s="8"/>
      <c r="W20" s="8"/>
      <c r="X20" s="8"/>
      <c r="Y20" s="8"/>
      <c r="Z20" s="8"/>
      <c r="AA20" s="8"/>
    </row>
    <row r="21" spans="1:27" ht="15" customHeight="1">
      <c r="A21" s="1" t="s">
        <v>513</v>
      </c>
      <c r="L21" s="8"/>
      <c r="M21" s="8"/>
      <c r="N21" s="8"/>
      <c r="O21" s="8"/>
      <c r="P21" s="8"/>
      <c r="Q21" s="8"/>
      <c r="R21" s="8"/>
      <c r="S21" s="8"/>
      <c r="T21" s="8"/>
      <c r="U21" s="8"/>
      <c r="V21" s="8"/>
      <c r="W21" s="8"/>
      <c r="X21" s="8"/>
      <c r="Y21" s="8"/>
      <c r="Z21" s="8"/>
      <c r="AA21" s="8"/>
    </row>
    <row r="22" spans="1:27" ht="15" customHeight="1">
      <c r="A22" s="8"/>
      <c r="B22" s="8"/>
      <c r="C22" s="8"/>
      <c r="D22" s="8"/>
      <c r="E22" s="8"/>
      <c r="F22" s="8"/>
      <c r="G22" s="8"/>
      <c r="H22" s="8"/>
      <c r="I22" s="8"/>
      <c r="J22" s="8"/>
      <c r="K22" s="8"/>
      <c r="L22" s="8"/>
      <c r="M22" s="8"/>
      <c r="N22" s="8"/>
      <c r="O22" s="8"/>
      <c r="P22" s="8"/>
      <c r="Q22" s="8"/>
      <c r="R22" s="8"/>
      <c r="S22" s="8"/>
      <c r="T22" s="8"/>
      <c r="U22" s="8"/>
      <c r="V22" s="8"/>
      <c r="W22" s="8"/>
      <c r="X22" s="8"/>
      <c r="Y22" s="8"/>
      <c r="Z22" s="8"/>
      <c r="AA22" s="8"/>
    </row>
    <row r="23" spans="1:27" ht="15" customHeight="1">
      <c r="A23" s="73"/>
      <c r="B23" s="73"/>
      <c r="C23" s="73"/>
      <c r="D23" s="73"/>
      <c r="E23" s="73"/>
      <c r="F23" s="73"/>
      <c r="G23" s="73"/>
      <c r="H23" s="73"/>
      <c r="I23" s="73"/>
      <c r="J23" s="73"/>
      <c r="K23" s="73"/>
      <c r="L23" s="73"/>
      <c r="M23" s="73"/>
      <c r="N23" s="73"/>
      <c r="O23" s="73"/>
      <c r="P23" s="73"/>
      <c r="Q23" s="73"/>
      <c r="R23" s="73"/>
      <c r="S23" s="73"/>
      <c r="T23" s="73"/>
      <c r="U23" s="73"/>
      <c r="V23" s="73"/>
      <c r="W23" s="73"/>
      <c r="X23" s="73"/>
      <c r="Y23" s="73"/>
      <c r="Z23" s="73"/>
      <c r="AA23" s="73"/>
    </row>
    <row r="24" spans="1:27" ht="15" customHeight="1">
      <c r="A24" s="73"/>
      <c r="B24" s="73"/>
      <c r="C24" s="73"/>
      <c r="D24" s="73"/>
      <c r="E24" s="73"/>
      <c r="F24" s="73"/>
      <c r="G24" s="73"/>
      <c r="H24" s="73"/>
      <c r="I24" s="73"/>
      <c r="J24" s="73"/>
      <c r="K24" s="73"/>
      <c r="L24" s="73"/>
      <c r="M24" s="73"/>
      <c r="N24" s="73"/>
      <c r="O24" s="73"/>
      <c r="P24" s="73"/>
      <c r="Q24" s="73"/>
      <c r="R24" s="73"/>
      <c r="S24" s="73"/>
      <c r="T24" s="73"/>
      <c r="U24" s="73"/>
      <c r="V24" s="73"/>
      <c r="W24" s="73"/>
      <c r="X24" s="73"/>
      <c r="Y24" s="73"/>
      <c r="Z24" s="73"/>
      <c r="AA24" s="73"/>
    </row>
    <row r="25" spans="1:27" ht="13">
      <c r="A25" s="1" t="s">
        <v>514</v>
      </c>
    </row>
    <row r="26" spans="1:27" ht="15" customHeight="1">
      <c r="A26" s="1" t="s">
        <v>515</v>
      </c>
      <c r="S26" s="8"/>
      <c r="T26" s="8"/>
      <c r="U26" s="8"/>
      <c r="V26" s="8"/>
      <c r="W26" s="8"/>
      <c r="X26" s="8"/>
      <c r="Y26" s="8"/>
      <c r="Z26" s="8"/>
      <c r="AA26" s="8"/>
    </row>
    <row r="27" spans="1:27" ht="15" customHeight="1">
      <c r="A27" s="8"/>
      <c r="B27" s="8"/>
      <c r="C27" s="8"/>
      <c r="D27" s="8"/>
      <c r="E27" s="8"/>
      <c r="F27" s="8"/>
      <c r="G27" s="8"/>
      <c r="H27" s="8"/>
      <c r="I27" s="8"/>
      <c r="J27" s="8"/>
      <c r="K27" s="8"/>
      <c r="L27" s="8"/>
      <c r="M27" s="8"/>
      <c r="N27" s="8"/>
      <c r="O27" s="8"/>
      <c r="P27" s="8"/>
      <c r="Q27" s="8"/>
      <c r="R27" s="8"/>
      <c r="S27" s="8"/>
      <c r="T27" s="8"/>
      <c r="U27" s="8"/>
      <c r="V27" s="8"/>
      <c r="W27" s="8"/>
      <c r="X27" s="8"/>
      <c r="Y27" s="8"/>
      <c r="Z27" s="8"/>
      <c r="AA27" s="8"/>
    </row>
    <row r="28" spans="1:27" ht="15" customHeight="1">
      <c r="A28" s="73"/>
      <c r="B28" s="73"/>
      <c r="C28" s="73"/>
      <c r="D28" s="73"/>
      <c r="E28" s="73"/>
      <c r="F28" s="73"/>
      <c r="G28" s="73"/>
      <c r="H28" s="73"/>
      <c r="I28" s="73"/>
      <c r="J28" s="73"/>
      <c r="K28" s="73"/>
      <c r="L28" s="73"/>
      <c r="M28" s="73"/>
      <c r="N28" s="73"/>
      <c r="O28" s="73"/>
      <c r="P28" s="73"/>
      <c r="Q28" s="73"/>
      <c r="R28" s="73"/>
      <c r="S28" s="73"/>
      <c r="T28" s="73"/>
      <c r="U28" s="73"/>
      <c r="V28" s="73"/>
      <c r="W28" s="73"/>
      <c r="X28" s="73"/>
      <c r="Y28" s="73"/>
      <c r="Z28" s="73"/>
      <c r="AA28" s="73"/>
    </row>
    <row r="29" spans="1:27" ht="15" customHeight="1">
      <c r="A29" s="73"/>
      <c r="B29" s="73"/>
      <c r="C29" s="73"/>
      <c r="D29" s="73"/>
      <c r="E29" s="73"/>
      <c r="F29" s="73"/>
      <c r="G29" s="73"/>
      <c r="H29" s="73"/>
      <c r="I29" s="73"/>
      <c r="J29" s="73"/>
      <c r="K29" s="73"/>
      <c r="L29" s="73"/>
      <c r="M29" s="73"/>
      <c r="N29" s="73"/>
      <c r="O29" s="73"/>
      <c r="P29" s="73"/>
      <c r="Q29" s="73"/>
      <c r="R29" s="73"/>
      <c r="S29" s="73"/>
      <c r="T29" s="73"/>
      <c r="U29" s="73"/>
      <c r="V29" s="73"/>
      <c r="W29" s="73"/>
      <c r="X29" s="73"/>
      <c r="Y29" s="73"/>
      <c r="Z29" s="73"/>
      <c r="AA29" s="73"/>
    </row>
    <row r="30" spans="1:27" ht="15" customHeight="1">
      <c r="A30" s="40"/>
      <c r="B30" s="40"/>
      <c r="C30" s="40"/>
      <c r="D30" s="40"/>
      <c r="E30" s="40"/>
      <c r="F30" s="40"/>
      <c r="G30" s="40"/>
      <c r="H30" s="40"/>
      <c r="I30" s="40"/>
      <c r="J30" s="40"/>
      <c r="K30" s="40"/>
      <c r="L30" s="40"/>
      <c r="M30" s="40"/>
      <c r="N30" s="40"/>
      <c r="O30" s="40"/>
      <c r="P30" s="40"/>
      <c r="Q30" s="40"/>
      <c r="R30" s="40"/>
      <c r="S30" s="40"/>
      <c r="T30" s="40"/>
      <c r="U30" s="40"/>
      <c r="V30" s="40"/>
      <c r="W30" s="40"/>
      <c r="X30" s="40"/>
      <c r="Y30" s="40"/>
      <c r="Z30" s="40"/>
      <c r="AA30" s="40"/>
    </row>
    <row r="31" spans="1:27" ht="13">
      <c r="A31" s="1" t="s">
        <v>516</v>
      </c>
    </row>
    <row r="32" spans="1:27" ht="15" customHeight="1">
      <c r="A32" s="8"/>
      <c r="B32" s="8"/>
      <c r="C32" s="8"/>
      <c r="D32" s="8"/>
      <c r="E32" s="8"/>
      <c r="F32" s="8"/>
      <c r="G32" s="8"/>
      <c r="H32" s="8"/>
      <c r="I32" s="8"/>
      <c r="J32" s="8"/>
      <c r="K32" s="8"/>
      <c r="L32" s="8"/>
      <c r="M32" s="8"/>
      <c r="N32" s="8"/>
      <c r="O32" s="8"/>
      <c r="P32" s="8"/>
      <c r="Q32" s="8"/>
      <c r="R32" s="8"/>
      <c r="S32" s="8"/>
      <c r="T32" s="8"/>
      <c r="U32" s="8"/>
      <c r="V32" s="8"/>
      <c r="W32" s="8"/>
      <c r="X32" s="8"/>
      <c r="Y32" s="8"/>
      <c r="Z32" s="8"/>
      <c r="AA32" s="8"/>
    </row>
    <row r="33" spans="1:27" ht="15" customHeight="1">
      <c r="A33" s="73"/>
      <c r="B33" s="73"/>
      <c r="C33" s="73"/>
      <c r="D33" s="73"/>
      <c r="E33" s="73"/>
      <c r="F33" s="73"/>
      <c r="G33" s="73"/>
      <c r="H33" s="73"/>
      <c r="I33" s="73"/>
      <c r="J33" s="73"/>
      <c r="K33" s="73"/>
      <c r="L33" s="73"/>
      <c r="M33" s="73"/>
      <c r="N33" s="73"/>
      <c r="O33" s="73"/>
      <c r="P33" s="73"/>
      <c r="Q33" s="73"/>
      <c r="R33" s="73"/>
      <c r="S33" s="73"/>
      <c r="T33" s="73"/>
      <c r="U33" s="73"/>
      <c r="V33" s="73"/>
      <c r="W33" s="73"/>
      <c r="X33" s="73"/>
      <c r="Y33" s="73"/>
      <c r="Z33" s="73"/>
      <c r="AA33" s="73"/>
    </row>
    <row r="34" spans="1:27" ht="15" customHeight="1">
      <c r="A34" s="73"/>
      <c r="B34" s="73"/>
      <c r="C34" s="73"/>
      <c r="D34" s="73"/>
      <c r="E34" s="73"/>
      <c r="F34" s="73"/>
      <c r="G34" s="73"/>
      <c r="H34" s="73"/>
      <c r="I34" s="73"/>
      <c r="J34" s="73"/>
      <c r="K34" s="73"/>
      <c r="L34" s="73"/>
      <c r="M34" s="73"/>
      <c r="N34" s="73"/>
      <c r="O34" s="73"/>
      <c r="P34" s="73"/>
      <c r="Q34" s="73"/>
      <c r="R34" s="73"/>
      <c r="S34" s="73"/>
      <c r="T34" s="73"/>
      <c r="U34" s="73"/>
      <c r="V34" s="73"/>
      <c r="W34" s="73"/>
      <c r="X34" s="73"/>
      <c r="Y34" s="73"/>
      <c r="Z34" s="73"/>
      <c r="AA34" s="73"/>
    </row>
    <row r="35" spans="1:27" ht="15" customHeight="1">
      <c r="A35" s="73"/>
      <c r="B35" s="73"/>
      <c r="C35" s="73"/>
      <c r="D35" s="73"/>
      <c r="E35" s="73"/>
      <c r="F35" s="73"/>
      <c r="G35" s="73"/>
      <c r="H35" s="73"/>
      <c r="I35" s="73"/>
      <c r="J35" s="73"/>
      <c r="K35" s="73"/>
      <c r="L35" s="73"/>
      <c r="M35" s="73"/>
      <c r="N35" s="73"/>
      <c r="O35" s="73"/>
      <c r="P35" s="73"/>
      <c r="Q35" s="73"/>
      <c r="R35" s="73"/>
      <c r="S35" s="73"/>
      <c r="T35" s="73"/>
      <c r="U35" s="73"/>
      <c r="V35" s="73"/>
      <c r="W35" s="73"/>
      <c r="X35" s="73"/>
      <c r="Y35" s="73"/>
      <c r="Z35" s="73"/>
      <c r="AA35" s="73"/>
    </row>
    <row r="36" spans="1:27" ht="13">
      <c r="A36" s="1" t="s">
        <v>517</v>
      </c>
      <c r="I36" s="73"/>
      <c r="J36" s="73"/>
      <c r="K36" s="73"/>
      <c r="L36" s="73"/>
      <c r="N36" s="1" t="s">
        <v>518</v>
      </c>
      <c r="W36" s="73"/>
      <c r="X36" s="73"/>
      <c r="Y36" s="73"/>
      <c r="Z36" s="73"/>
      <c r="AA36" s="73"/>
    </row>
    <row r="37" spans="1:27" ht="13">
      <c r="A37" s="1" t="s">
        <v>519</v>
      </c>
    </row>
    <row r="38" spans="1:27" ht="13">
      <c r="A38" s="1" t="s">
        <v>520</v>
      </c>
    </row>
    <row r="39" spans="1:27" ht="15" customHeight="1">
      <c r="A39" s="8"/>
      <c r="B39" s="8"/>
      <c r="C39" s="8"/>
      <c r="D39" s="8"/>
      <c r="E39" s="8"/>
      <c r="F39" s="8"/>
      <c r="G39" s="8"/>
      <c r="H39" s="8"/>
      <c r="I39" s="8"/>
      <c r="J39" s="8"/>
      <c r="K39" s="8"/>
      <c r="L39" s="8"/>
      <c r="M39" s="8"/>
      <c r="N39" s="8"/>
      <c r="O39" s="8"/>
      <c r="P39" s="8"/>
      <c r="Q39" s="8"/>
      <c r="R39" s="8"/>
      <c r="S39" s="8"/>
      <c r="T39" s="8"/>
      <c r="U39" s="8"/>
      <c r="V39" s="8"/>
      <c r="W39" s="8"/>
      <c r="X39" s="8"/>
      <c r="Y39" s="8"/>
      <c r="Z39" s="8"/>
      <c r="AA39" s="8"/>
    </row>
    <row r="40" spans="1:27" ht="15" customHeight="1">
      <c r="A40" s="73"/>
      <c r="B40" s="73"/>
      <c r="C40" s="73"/>
      <c r="D40" s="73"/>
      <c r="E40" s="73"/>
      <c r="F40" s="73"/>
      <c r="G40" s="73"/>
      <c r="H40" s="73"/>
      <c r="I40" s="73"/>
      <c r="J40" s="73"/>
      <c r="K40" s="73"/>
      <c r="L40" s="73"/>
      <c r="M40" s="73"/>
      <c r="N40" s="73"/>
      <c r="O40" s="73"/>
      <c r="P40" s="73"/>
      <c r="Q40" s="73"/>
      <c r="R40" s="73"/>
      <c r="S40" s="73"/>
      <c r="T40" s="73"/>
      <c r="U40" s="73"/>
      <c r="V40" s="73"/>
      <c r="W40" s="73"/>
      <c r="X40" s="73"/>
      <c r="Y40" s="73"/>
      <c r="Z40" s="73"/>
      <c r="AA40" s="73"/>
    </row>
    <row r="41" spans="1:27" ht="15.75" customHeight="1">
      <c r="A41" s="86" t="s">
        <v>521</v>
      </c>
      <c r="B41" s="233"/>
      <c r="C41" s="233"/>
      <c r="D41" s="233"/>
      <c r="E41" s="233"/>
      <c r="F41" s="233"/>
      <c r="G41" s="233"/>
      <c r="H41" s="233"/>
      <c r="I41" s="233"/>
      <c r="J41" s="8"/>
      <c r="K41" s="8"/>
      <c r="L41" s="8"/>
      <c r="M41" s="8"/>
      <c r="N41" s="8"/>
      <c r="O41" s="8"/>
      <c r="P41" s="8"/>
      <c r="Q41" s="8"/>
      <c r="S41" s="233" t="s">
        <v>522</v>
      </c>
      <c r="U41" s="8"/>
      <c r="V41" s="8"/>
      <c r="W41" s="8"/>
      <c r="X41" s="8"/>
      <c r="Y41" s="8"/>
      <c r="Z41" s="8"/>
    </row>
    <row r="42" spans="1:27" ht="15.75" customHeight="1">
      <c r="A42" s="233"/>
      <c r="B42" s="233"/>
      <c r="C42" s="233"/>
      <c r="D42" s="233"/>
      <c r="E42" s="233"/>
      <c r="F42" s="233" t="s">
        <v>523</v>
      </c>
      <c r="G42" s="233"/>
      <c r="I42" s="233"/>
      <c r="J42" s="73"/>
      <c r="K42" s="73"/>
      <c r="L42" s="73"/>
      <c r="M42" s="73"/>
      <c r="N42" s="73"/>
      <c r="O42" s="73"/>
      <c r="P42" s="73"/>
      <c r="Q42" s="73"/>
      <c r="S42" s="233" t="s">
        <v>104</v>
      </c>
      <c r="U42" s="73"/>
      <c r="V42" s="73"/>
      <c r="W42" s="73"/>
      <c r="X42" s="73"/>
      <c r="Y42" s="73"/>
      <c r="Z42" s="73"/>
    </row>
    <row r="43" spans="1:27" ht="15.75" customHeight="1">
      <c r="A43" s="86" t="s">
        <v>524</v>
      </c>
      <c r="B43" s="233"/>
      <c r="C43" s="233"/>
      <c r="D43" s="233"/>
      <c r="E43" s="233"/>
      <c r="F43" s="233"/>
      <c r="G43" s="233"/>
      <c r="H43" s="233"/>
      <c r="I43" s="233"/>
      <c r="S43" s="233" t="s">
        <v>522</v>
      </c>
      <c r="T43" s="233"/>
      <c r="U43" s="233"/>
      <c r="V43" s="233"/>
      <c r="W43" s="233"/>
      <c r="X43" s="233" t="s">
        <v>104</v>
      </c>
    </row>
    <row r="44" spans="1:27" ht="15.75" customHeight="1">
      <c r="A44" s="233" t="s">
        <v>525</v>
      </c>
      <c r="B44" s="233"/>
      <c r="C44" s="233"/>
      <c r="D44" s="233"/>
      <c r="E44" s="233"/>
      <c r="F44" s="233"/>
      <c r="G44" s="233"/>
      <c r="H44" s="73"/>
      <c r="I44" s="73"/>
      <c r="J44" s="73"/>
      <c r="K44" s="73"/>
      <c r="L44" s="73"/>
      <c r="M44" s="73"/>
      <c r="N44" s="73"/>
      <c r="O44" s="73"/>
      <c r="P44" s="73"/>
      <c r="Q44" s="73"/>
      <c r="S44" s="8"/>
      <c r="T44" s="8"/>
      <c r="U44" s="8"/>
      <c r="V44" s="8"/>
      <c r="W44" s="8"/>
      <c r="X44" s="8"/>
      <c r="Y44" s="8"/>
      <c r="Z44" s="8"/>
    </row>
    <row r="45" spans="1:27" ht="15.75" customHeight="1">
      <c r="A45" s="233"/>
      <c r="B45" s="233"/>
      <c r="C45" s="233"/>
      <c r="D45" s="233"/>
      <c r="E45" s="233" t="s">
        <v>523</v>
      </c>
      <c r="F45" s="233"/>
      <c r="G45" s="233"/>
      <c r="H45" s="233"/>
      <c r="I45" s="73"/>
      <c r="J45" s="73"/>
      <c r="K45" s="73"/>
      <c r="L45" s="73"/>
      <c r="M45" s="73"/>
      <c r="N45" s="73"/>
      <c r="O45" s="73"/>
      <c r="P45" s="73"/>
      <c r="Q45" s="73"/>
    </row>
    <row r="46" spans="1:27" ht="15.75" customHeight="1">
      <c r="A46" s="233" t="s">
        <v>526</v>
      </c>
      <c r="B46" s="233"/>
      <c r="C46" s="233"/>
      <c r="D46" s="233"/>
      <c r="E46" s="233"/>
      <c r="F46" s="233"/>
      <c r="G46" s="233"/>
      <c r="H46" s="73"/>
      <c r="I46" s="73"/>
      <c r="J46" s="73"/>
      <c r="K46" s="73"/>
      <c r="L46" s="73"/>
      <c r="M46" s="73"/>
      <c r="N46" s="73"/>
      <c r="O46" s="73"/>
      <c r="P46" s="73"/>
      <c r="Q46" s="73"/>
      <c r="S46" s="8"/>
      <c r="T46" s="8"/>
      <c r="U46" s="8"/>
      <c r="V46" s="8"/>
      <c r="W46" s="8"/>
      <c r="X46" s="8"/>
      <c r="Y46" s="8"/>
      <c r="Z46" s="8"/>
    </row>
    <row r="47" spans="1:27" ht="15.75" customHeight="1">
      <c r="A47" s="233"/>
      <c r="B47" s="233"/>
      <c r="C47" s="233"/>
      <c r="D47" s="233"/>
      <c r="E47" s="233" t="s">
        <v>523</v>
      </c>
      <c r="F47" s="233"/>
      <c r="G47" s="233"/>
      <c r="H47" s="233"/>
      <c r="I47" s="73"/>
      <c r="J47" s="73"/>
      <c r="K47" s="73"/>
      <c r="L47" s="73"/>
      <c r="M47" s="73"/>
      <c r="N47" s="73"/>
      <c r="O47" s="73"/>
      <c r="P47" s="73"/>
      <c r="Q47" s="73"/>
    </row>
    <row r="48" spans="1:27" ht="15.75" customHeight="1">
      <c r="A48" s="233" t="s">
        <v>527</v>
      </c>
      <c r="B48" s="233"/>
      <c r="C48" s="233"/>
      <c r="D48" s="233"/>
      <c r="E48" s="233"/>
      <c r="F48" s="233"/>
      <c r="G48" s="233"/>
      <c r="H48" s="73"/>
      <c r="I48" s="73"/>
      <c r="J48" s="73"/>
      <c r="K48" s="73"/>
      <c r="L48" s="73"/>
      <c r="M48" s="73"/>
      <c r="N48" s="73"/>
      <c r="O48" s="73"/>
      <c r="P48" s="73"/>
      <c r="Q48" s="73"/>
      <c r="S48" s="8"/>
      <c r="T48" s="8"/>
      <c r="U48" s="8"/>
      <c r="V48" s="8"/>
      <c r="W48" s="8"/>
      <c r="X48" s="8"/>
      <c r="Y48" s="8"/>
      <c r="Z48" s="8"/>
    </row>
    <row r="49" spans="1:17" ht="15.75" customHeight="1">
      <c r="A49" s="233"/>
      <c r="B49" s="233"/>
      <c r="C49" s="233"/>
      <c r="D49" s="233"/>
      <c r="E49" s="233" t="s">
        <v>523</v>
      </c>
      <c r="F49" s="233"/>
      <c r="G49" s="233"/>
      <c r="H49" s="233"/>
      <c r="I49" s="73"/>
      <c r="J49" s="73"/>
      <c r="K49" s="73"/>
      <c r="L49" s="73"/>
      <c r="M49" s="73"/>
      <c r="N49" s="73"/>
      <c r="O49" s="73"/>
      <c r="P49" s="73"/>
      <c r="Q49" s="73"/>
    </row>
    <row r="50" spans="1:17" ht="15.75" customHeight="1">
      <c r="A50" s="233" t="s">
        <v>528</v>
      </c>
      <c r="B50" s="233"/>
      <c r="C50" s="233"/>
      <c r="D50" s="233"/>
      <c r="E50" s="233"/>
      <c r="F50" s="233"/>
      <c r="G50" s="233"/>
      <c r="H50" s="73"/>
      <c r="I50" s="73"/>
      <c r="J50" s="73"/>
      <c r="K50" s="73"/>
      <c r="L50" s="73"/>
      <c r="M50" s="73"/>
      <c r="N50" s="73"/>
      <c r="O50" s="73"/>
      <c r="P50" s="73"/>
      <c r="Q50" s="73"/>
    </row>
  </sheetData>
  <customSheetViews>
    <customSheetView guid="{0C3D94F3-5C1F-492C-9E45-C36C99F6E6C9}" showPageBreaks="1" fitToPage="1" view="pageLayout" topLeftCell="A16">
      <selection activeCell="E57" sqref="E57"/>
      <pageMargins left="0" right="0" top="0" bottom="0" header="0" footer="0"/>
      <pageSetup scale="95" orientation="portrait" r:id="rId1"/>
      <headerFooter alignWithMargins="0">
        <oddHeader>&amp;L&amp;"Arial,Bold"Supplier PPAP Workbook&amp;R&amp;G</oddHeader>
        <oddFooter>&amp;L&amp;"Arial,Bold"&amp;8 04-0034
REV 01
Effective: 10-SEP-2019&amp;C&amp;"Arial,Bold"&amp;8&amp;A&amp;R&amp;"Arial,Bold"&amp;8&amp;P of &amp;N</oddFooter>
      </headerFooter>
    </customSheetView>
  </customSheetViews>
  <hyperlinks>
    <hyperlink ref="A1" location="Index!A1" display="Back to Index" xr:uid="{03C5BD6F-EBD0-4D37-B99C-8FA84EE904A3}"/>
  </hyperlinks>
  <pageMargins left="0.74803149606299213" right="0.74803149606299213" top="0.98425196850393704" bottom="0.98425196850393704" header="0.51181102362204722" footer="0.51181102362204722"/>
  <pageSetup scale="84" orientation="portrait" r:id="rId2"/>
  <headerFooter alignWithMargins="0">
    <oddHeader>&amp;L&amp;"Arial,Bold"Supplier PPAP Workbook</oddHeader>
    <oddFooter>&amp;L&amp;8 04-0034
REV 
Effective: &amp;C&amp;8&amp;A&amp;R&amp;8Page &amp;P of &amp;N</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E78ED-0E21-4F73-90E5-541349545853}">
  <dimension ref="B1:S62"/>
  <sheetViews>
    <sheetView showGridLines="0" view="pageLayout" topLeftCell="A49" zoomScale="115" zoomScaleNormal="160" zoomScalePageLayoutView="115" workbookViewId="0">
      <selection activeCell="H79" sqref="H79"/>
    </sheetView>
  </sheetViews>
  <sheetFormatPr defaultColWidth="8.90625" defaultRowHeight="12.5"/>
  <cols>
    <col min="1" max="1" width="2.54296875" style="283" customWidth="1"/>
    <col min="2" max="2" width="1.54296875" style="283" customWidth="1"/>
    <col min="3" max="6" width="5.54296875" style="283" customWidth="1"/>
    <col min="7" max="7" width="7" style="283" customWidth="1"/>
    <col min="8" max="8" width="6.54296875" style="283" customWidth="1"/>
    <col min="9" max="11" width="5.54296875" style="283" customWidth="1"/>
    <col min="12" max="12" width="3.6328125" style="283" customWidth="1"/>
    <col min="13" max="17" width="5.54296875" style="283" customWidth="1"/>
    <col min="18" max="18" width="11.36328125" style="283" customWidth="1"/>
    <col min="19" max="19" width="1.54296875" style="283" customWidth="1"/>
    <col min="20" max="16384" width="8.90625" style="283"/>
  </cols>
  <sheetData>
    <row r="1" spans="2:19">
      <c r="B1" s="622" t="s">
        <v>44</v>
      </c>
      <c r="C1" s="622"/>
      <c r="D1" s="622"/>
    </row>
    <row r="2" spans="2:19" ht="23">
      <c r="B2" s="340" t="s">
        <v>529</v>
      </c>
      <c r="C2" s="340"/>
      <c r="E2" s="341"/>
      <c r="H2" s="342" t="s">
        <v>530</v>
      </c>
    </row>
    <row r="3" spans="2:19" ht="6" customHeight="1">
      <c r="B3" s="288"/>
      <c r="C3" s="285"/>
      <c r="D3" s="285"/>
      <c r="E3" s="285"/>
      <c r="F3" s="285"/>
      <c r="G3" s="285"/>
      <c r="H3" s="285"/>
      <c r="I3" s="285"/>
      <c r="J3" s="285"/>
      <c r="K3" s="285"/>
      <c r="L3" s="285"/>
      <c r="M3" s="285"/>
      <c r="N3" s="285"/>
      <c r="O3" s="285"/>
      <c r="P3" s="285"/>
      <c r="Q3" s="285"/>
      <c r="R3" s="285"/>
      <c r="S3" s="343"/>
    </row>
    <row r="4" spans="2:19">
      <c r="B4" s="287"/>
      <c r="C4" s="340" t="s">
        <v>191</v>
      </c>
      <c r="E4" s="344"/>
      <c r="F4" s="344"/>
      <c r="G4" s="344"/>
      <c r="H4" s="344"/>
      <c r="I4" s="344"/>
      <c r="J4" s="344"/>
      <c r="K4" s="340" t="s">
        <v>531</v>
      </c>
      <c r="L4" s="340"/>
      <c r="N4" s="344"/>
      <c r="O4" s="344"/>
      <c r="P4" s="344"/>
      <c r="Q4" s="344" t="s">
        <v>532</v>
      </c>
      <c r="R4" s="345"/>
      <c r="S4" s="346"/>
    </row>
    <row r="5" spans="2:19" ht="8.25" customHeight="1">
      <c r="B5" s="287"/>
      <c r="R5" s="347" t="s">
        <v>533</v>
      </c>
      <c r="S5" s="346"/>
    </row>
    <row r="6" spans="2:19" ht="12.75" customHeight="1">
      <c r="B6" s="287"/>
      <c r="C6" s="623" t="s">
        <v>534</v>
      </c>
      <c r="D6" s="623"/>
      <c r="E6" s="623"/>
      <c r="F6" s="623"/>
      <c r="J6" s="624" t="s">
        <v>535</v>
      </c>
      <c r="K6" s="624"/>
      <c r="L6" s="624"/>
      <c r="S6" s="346"/>
    </row>
    <row r="7" spans="2:19" ht="12.75" customHeight="1">
      <c r="B7" s="287"/>
      <c r="C7" s="623"/>
      <c r="D7" s="623"/>
      <c r="E7" s="623"/>
      <c r="F7" s="623"/>
      <c r="G7" s="284"/>
      <c r="H7" s="284"/>
      <c r="I7" s="284"/>
      <c r="J7" s="624"/>
      <c r="K7" s="624"/>
      <c r="L7" s="624"/>
      <c r="M7" s="344"/>
      <c r="N7" s="344"/>
      <c r="O7" s="344"/>
      <c r="P7" s="344"/>
      <c r="Q7" s="348" t="s">
        <v>536</v>
      </c>
      <c r="R7" s="349"/>
      <c r="S7" s="346"/>
    </row>
    <row r="8" spans="2:19" ht="12" customHeight="1">
      <c r="B8" s="287"/>
      <c r="C8" s="347" t="s">
        <v>533</v>
      </c>
      <c r="S8" s="346"/>
    </row>
    <row r="9" spans="2:19">
      <c r="B9" s="287"/>
      <c r="C9" s="340" t="s">
        <v>537</v>
      </c>
      <c r="H9" s="350"/>
      <c r="I9" s="284"/>
      <c r="J9" s="284"/>
      <c r="K9" s="284"/>
      <c r="L9" s="284"/>
      <c r="M9" s="284"/>
      <c r="N9" s="284"/>
      <c r="O9" s="284"/>
      <c r="P9" s="348" t="s">
        <v>536</v>
      </c>
      <c r="Q9" s="351"/>
      <c r="R9" s="284"/>
      <c r="S9" s="346"/>
    </row>
    <row r="10" spans="2:19" ht="6.9" customHeight="1">
      <c r="B10" s="287"/>
      <c r="S10" s="346"/>
    </row>
    <row r="11" spans="2:19">
      <c r="B11" s="287"/>
      <c r="C11" s="340" t="s">
        <v>538</v>
      </c>
      <c r="G11" s="352"/>
      <c r="H11" s="344"/>
      <c r="I11" s="344"/>
      <c r="J11" s="344"/>
      <c r="K11" s="340" t="s">
        <v>539</v>
      </c>
      <c r="N11" s="353"/>
      <c r="O11" s="352"/>
      <c r="P11" s="354" t="s">
        <v>540</v>
      </c>
      <c r="Q11" s="354"/>
      <c r="R11" s="355"/>
      <c r="S11" s="346"/>
    </row>
    <row r="12" spans="2:19" ht="6.9" customHeight="1">
      <c r="B12" s="287"/>
      <c r="S12" s="346"/>
    </row>
    <row r="13" spans="2:19" ht="23.4" customHeight="1">
      <c r="B13" s="287"/>
      <c r="C13" s="340" t="s">
        <v>541</v>
      </c>
      <c r="F13" s="625"/>
      <c r="G13" s="625"/>
      <c r="H13" s="625"/>
      <c r="I13" s="340" t="s">
        <v>542</v>
      </c>
      <c r="M13" s="352"/>
      <c r="N13" s="344"/>
      <c r="O13" s="344"/>
      <c r="P13" s="344"/>
      <c r="Q13" s="348" t="s">
        <v>536</v>
      </c>
      <c r="R13" s="356"/>
      <c r="S13" s="346"/>
    </row>
    <row r="14" spans="2:19" ht="7.5" customHeight="1">
      <c r="B14" s="287"/>
      <c r="S14" s="346"/>
    </row>
    <row r="15" spans="2:19">
      <c r="B15" s="287"/>
      <c r="C15" s="357" t="s">
        <v>543</v>
      </c>
      <c r="K15" s="357" t="s">
        <v>544</v>
      </c>
      <c r="S15" s="346"/>
    </row>
    <row r="16" spans="2:19">
      <c r="B16" s="287"/>
      <c r="S16" s="346"/>
    </row>
    <row r="17" spans="2:19">
      <c r="B17" s="287"/>
      <c r="C17" s="358"/>
      <c r="D17" s="284"/>
      <c r="E17" s="284"/>
      <c r="F17" s="284"/>
      <c r="G17" s="284"/>
      <c r="H17" s="284"/>
      <c r="I17" s="359"/>
      <c r="J17" s="284"/>
      <c r="K17" s="358"/>
      <c r="L17" s="360"/>
      <c r="M17" s="284"/>
      <c r="N17" s="284"/>
      <c r="O17" s="284"/>
      <c r="P17" s="284"/>
      <c r="Q17" s="284"/>
      <c r="R17" s="359"/>
      <c r="S17" s="346"/>
    </row>
    <row r="18" spans="2:19" ht="10.5" customHeight="1">
      <c r="B18" s="287"/>
      <c r="C18" s="340" t="s">
        <v>545</v>
      </c>
      <c r="H18" s="340" t="s">
        <v>11</v>
      </c>
      <c r="K18" s="361"/>
      <c r="L18" s="361" t="s">
        <v>546</v>
      </c>
      <c r="N18" s="340"/>
      <c r="Q18" s="340"/>
      <c r="S18" s="346"/>
    </row>
    <row r="19" spans="2:19">
      <c r="B19" s="287"/>
      <c r="C19" s="358"/>
      <c r="D19" s="284"/>
      <c r="E19" s="284"/>
      <c r="F19" s="284"/>
      <c r="G19" s="284"/>
      <c r="H19" s="284"/>
      <c r="I19" s="284"/>
      <c r="K19" s="340"/>
      <c r="L19" s="360"/>
      <c r="M19" s="284"/>
      <c r="N19" s="284"/>
      <c r="O19" s="284"/>
      <c r="P19" s="284"/>
      <c r="Q19" s="284"/>
      <c r="R19" s="359"/>
      <c r="S19" s="346"/>
    </row>
    <row r="20" spans="2:19" ht="10.5" customHeight="1">
      <c r="B20" s="287"/>
      <c r="C20" s="340" t="s">
        <v>547</v>
      </c>
      <c r="L20" s="340" t="s">
        <v>548</v>
      </c>
      <c r="N20" s="340"/>
      <c r="Q20" s="340"/>
      <c r="S20" s="346"/>
    </row>
    <row r="21" spans="2:19">
      <c r="B21" s="287"/>
      <c r="C21" s="284"/>
      <c r="D21" s="284"/>
      <c r="E21" s="284"/>
      <c r="F21" s="284"/>
      <c r="G21" s="284"/>
      <c r="H21" s="626"/>
      <c r="I21" s="626"/>
      <c r="K21" s="340"/>
      <c r="L21" s="284"/>
      <c r="M21" s="284"/>
      <c r="N21" s="284"/>
      <c r="O21" s="284"/>
      <c r="P21" s="284"/>
      <c r="Q21" s="284"/>
      <c r="R21" s="359"/>
      <c r="S21" s="346"/>
    </row>
    <row r="22" spans="2:19">
      <c r="B22" s="287"/>
      <c r="C22" s="340" t="s">
        <v>549</v>
      </c>
      <c r="G22" s="340" t="s">
        <v>550</v>
      </c>
      <c r="I22" s="348" t="s">
        <v>551</v>
      </c>
      <c r="K22" s="340"/>
      <c r="L22" s="340" t="s">
        <v>552</v>
      </c>
      <c r="S22" s="346"/>
    </row>
    <row r="23" spans="2:19" ht="9" customHeight="1">
      <c r="B23" s="287"/>
      <c r="S23" s="346"/>
    </row>
    <row r="24" spans="2:19">
      <c r="B24" s="287"/>
      <c r="C24" s="357" t="s">
        <v>553</v>
      </c>
      <c r="D24" s="357"/>
      <c r="E24" s="357" t="s">
        <v>554</v>
      </c>
      <c r="S24" s="346"/>
    </row>
    <row r="25" spans="2:19">
      <c r="B25" s="287"/>
      <c r="C25" s="357"/>
      <c r="D25" s="357"/>
      <c r="E25" s="357"/>
      <c r="S25" s="346"/>
    </row>
    <row r="26" spans="2:19">
      <c r="B26" s="287"/>
      <c r="C26" s="357"/>
      <c r="D26" s="357"/>
      <c r="E26" s="357" t="s">
        <v>555</v>
      </c>
      <c r="S26" s="346"/>
    </row>
    <row r="27" spans="2:19">
      <c r="B27" s="287"/>
      <c r="S27" s="346"/>
    </row>
    <row r="28" spans="2:19">
      <c r="B28" s="287"/>
      <c r="C28" s="357" t="s">
        <v>556</v>
      </c>
      <c r="S28" s="346"/>
    </row>
    <row r="29" spans="2:19">
      <c r="B29" s="287"/>
      <c r="D29" s="340" t="s">
        <v>557</v>
      </c>
      <c r="M29" s="340" t="s">
        <v>558</v>
      </c>
      <c r="S29" s="346"/>
    </row>
    <row r="30" spans="2:19">
      <c r="B30" s="287"/>
      <c r="D30" s="340" t="s">
        <v>559</v>
      </c>
      <c r="M30" s="340" t="s">
        <v>560</v>
      </c>
      <c r="S30" s="346"/>
    </row>
    <row r="31" spans="2:19">
      <c r="B31" s="287"/>
      <c r="D31" s="340" t="s">
        <v>561</v>
      </c>
      <c r="M31" s="340" t="s">
        <v>562</v>
      </c>
      <c r="S31" s="346"/>
    </row>
    <row r="32" spans="2:19">
      <c r="B32" s="287"/>
      <c r="D32" s="340" t="s">
        <v>563</v>
      </c>
      <c r="M32" s="340" t="s">
        <v>564</v>
      </c>
      <c r="S32" s="346"/>
    </row>
    <row r="33" spans="2:19">
      <c r="B33" s="287"/>
      <c r="D33" s="340" t="s">
        <v>565</v>
      </c>
      <c r="M33" s="340" t="s">
        <v>566</v>
      </c>
      <c r="S33" s="346"/>
    </row>
    <row r="34" spans="2:19" ht="13.5" customHeight="1">
      <c r="B34" s="287"/>
      <c r="M34" s="284"/>
      <c r="N34" s="284"/>
      <c r="O34" s="284"/>
      <c r="P34" s="284"/>
      <c r="Q34" s="284"/>
      <c r="S34" s="346"/>
    </row>
    <row r="35" spans="2:19">
      <c r="B35" s="287"/>
      <c r="C35" s="357" t="s">
        <v>567</v>
      </c>
      <c r="S35" s="346"/>
    </row>
    <row r="36" spans="2:19">
      <c r="B36" s="287"/>
      <c r="D36" s="340" t="s">
        <v>568</v>
      </c>
      <c r="S36" s="346"/>
    </row>
    <row r="37" spans="2:19">
      <c r="B37" s="287"/>
      <c r="D37" s="340" t="s">
        <v>569</v>
      </c>
      <c r="S37" s="346"/>
    </row>
    <row r="38" spans="2:19">
      <c r="B38" s="287"/>
      <c r="D38" s="340" t="s">
        <v>570</v>
      </c>
      <c r="P38" s="340"/>
      <c r="S38" s="346"/>
    </row>
    <row r="39" spans="2:19">
      <c r="B39" s="287"/>
      <c r="D39" s="340" t="s">
        <v>571</v>
      </c>
      <c r="S39" s="346"/>
    </row>
    <row r="40" spans="2:19">
      <c r="B40" s="287"/>
      <c r="D40" s="340"/>
      <c r="E40" s="340"/>
      <c r="S40" s="346"/>
    </row>
    <row r="41" spans="2:19" ht="15" customHeight="1">
      <c r="B41" s="287"/>
      <c r="D41" s="362" t="s">
        <v>572</v>
      </c>
      <c r="S41" s="346"/>
    </row>
    <row r="42" spans="2:19">
      <c r="B42" s="287"/>
      <c r="D42" s="340" t="s">
        <v>573</v>
      </c>
      <c r="S42" s="346"/>
    </row>
    <row r="43" spans="2:19">
      <c r="B43" s="287"/>
      <c r="C43" s="357" t="s">
        <v>574</v>
      </c>
      <c r="S43" s="346"/>
    </row>
    <row r="44" spans="2:19">
      <c r="B44" s="287"/>
      <c r="C44" s="340" t="s">
        <v>575</v>
      </c>
      <c r="S44" s="346"/>
    </row>
    <row r="45" spans="2:19">
      <c r="B45" s="287"/>
      <c r="C45" s="340" t="s">
        <v>576</v>
      </c>
      <c r="S45" s="346"/>
    </row>
    <row r="46" spans="2:19">
      <c r="B46" s="287"/>
      <c r="C46" s="340" t="s">
        <v>577</v>
      </c>
      <c r="S46" s="346"/>
    </row>
    <row r="47" spans="2:19" ht="8.25" customHeight="1">
      <c r="B47" s="287"/>
      <c r="S47" s="346"/>
    </row>
    <row r="48" spans="2:19">
      <c r="B48" s="287"/>
      <c r="C48" s="340" t="s">
        <v>578</v>
      </c>
      <c r="G48" s="363"/>
      <c r="H48" s="364"/>
      <c r="I48" s="364"/>
      <c r="J48" s="364"/>
      <c r="K48" s="364"/>
      <c r="L48" s="364"/>
      <c r="M48" s="364"/>
      <c r="N48" s="364"/>
      <c r="O48" s="364"/>
      <c r="P48" s="364"/>
      <c r="Q48" s="364"/>
      <c r="R48" s="364"/>
      <c r="S48" s="346"/>
    </row>
    <row r="49" spans="2:19">
      <c r="B49" s="287"/>
      <c r="C49" s="340"/>
      <c r="G49" s="365"/>
      <c r="H49" s="366"/>
      <c r="I49" s="366"/>
      <c r="J49" s="366"/>
      <c r="K49" s="366"/>
      <c r="L49" s="366"/>
      <c r="M49" s="366"/>
      <c r="N49" s="366"/>
      <c r="O49" s="366"/>
      <c r="P49" s="366"/>
      <c r="Q49" s="366"/>
      <c r="R49" s="366"/>
      <c r="S49" s="346"/>
    </row>
    <row r="50" spans="2:19" ht="12.75" customHeight="1">
      <c r="B50" s="287"/>
      <c r="G50" s="365"/>
      <c r="H50" s="366"/>
      <c r="I50" s="366"/>
      <c r="J50" s="366"/>
      <c r="K50" s="366"/>
      <c r="L50" s="366"/>
      <c r="M50" s="366"/>
      <c r="N50" s="366"/>
      <c r="O50" s="366"/>
      <c r="P50" s="366"/>
      <c r="Q50" s="366"/>
      <c r="R50" s="366"/>
      <c r="S50" s="346"/>
    </row>
    <row r="51" spans="2:19">
      <c r="B51" s="287"/>
      <c r="C51" s="340" t="s">
        <v>579</v>
      </c>
      <c r="E51" s="367"/>
      <c r="F51" s="368"/>
      <c r="G51" s="368"/>
      <c r="H51" s="368"/>
      <c r="I51" s="284"/>
      <c r="J51" s="363"/>
      <c r="K51" s="364"/>
      <c r="L51" s="364"/>
      <c r="M51" s="620"/>
      <c r="N51" s="620"/>
      <c r="O51" s="363"/>
      <c r="P51" s="364"/>
      <c r="Q51" s="369"/>
      <c r="R51" s="358"/>
      <c r="S51" s="346"/>
    </row>
    <row r="52" spans="2:19" ht="16.5" customHeight="1">
      <c r="B52" s="287"/>
      <c r="C52" s="340" t="s">
        <v>580</v>
      </c>
      <c r="H52" s="284"/>
      <c r="I52" s="284"/>
      <c r="J52" s="284"/>
      <c r="K52" s="284"/>
      <c r="L52" s="370"/>
      <c r="M52" s="370"/>
      <c r="N52" s="370"/>
      <c r="O52" s="371" t="s">
        <v>581</v>
      </c>
      <c r="P52" s="621"/>
      <c r="Q52" s="621"/>
      <c r="R52" s="621"/>
      <c r="S52" s="346"/>
    </row>
    <row r="53" spans="2:19" ht="16.5" customHeight="1">
      <c r="B53" s="287"/>
      <c r="C53" s="340" t="s">
        <v>582</v>
      </c>
      <c r="E53" s="284"/>
      <c r="F53" s="284"/>
      <c r="G53" s="284"/>
      <c r="H53" s="284"/>
      <c r="I53" s="284"/>
      <c r="J53" s="284"/>
      <c r="K53" s="284"/>
      <c r="M53" s="372" t="s">
        <v>583</v>
      </c>
      <c r="N53" s="372"/>
      <c r="O53" s="363"/>
      <c r="P53" s="364"/>
      <c r="Q53" s="348" t="s">
        <v>584</v>
      </c>
      <c r="R53" s="358"/>
      <c r="S53" s="346"/>
    </row>
    <row r="54" spans="2:19" ht="16.5" customHeight="1">
      <c r="B54" s="287"/>
      <c r="C54" s="348" t="s">
        <v>585</v>
      </c>
      <c r="D54" s="373"/>
      <c r="E54" s="370"/>
      <c r="F54" s="374"/>
      <c r="G54" s="375"/>
      <c r="H54" s="374"/>
      <c r="I54" s="374"/>
      <c r="J54" s="374"/>
      <c r="K54" s="364"/>
      <c r="L54" s="364"/>
      <c r="M54" s="340" t="s">
        <v>586</v>
      </c>
      <c r="N54" s="372"/>
      <c r="O54" s="284"/>
      <c r="P54" s="284"/>
      <c r="Q54" s="284"/>
      <c r="R54" s="284"/>
      <c r="S54" s="346"/>
    </row>
    <row r="55" spans="2:19" ht="14.25" customHeight="1">
      <c r="B55" s="286"/>
      <c r="C55" s="284"/>
      <c r="D55" s="284"/>
      <c r="E55" s="284"/>
      <c r="F55" s="284"/>
      <c r="G55" s="284"/>
      <c r="H55" s="284"/>
      <c r="I55" s="284"/>
      <c r="J55" s="284"/>
      <c r="K55" s="284"/>
      <c r="L55" s="284"/>
      <c r="M55" s="284"/>
      <c r="N55" s="284"/>
      <c r="O55" s="284"/>
      <c r="P55" s="284"/>
      <c r="Q55" s="284"/>
      <c r="R55" s="284"/>
      <c r="S55" s="376"/>
    </row>
    <row r="56" spans="2:19">
      <c r="B56" s="287"/>
      <c r="J56" s="377"/>
      <c r="K56" s="377" t="s">
        <v>587</v>
      </c>
      <c r="S56" s="346"/>
    </row>
    <row r="57" spans="2:19">
      <c r="B57" s="287"/>
      <c r="C57" s="340" t="s">
        <v>588</v>
      </c>
      <c r="J57" s="340"/>
      <c r="K57" s="346"/>
      <c r="L57" s="340" t="s">
        <v>589</v>
      </c>
      <c r="N57" s="358"/>
      <c r="O57" s="284"/>
      <c r="P57" s="284"/>
      <c r="Q57" s="284"/>
      <c r="R57" s="284"/>
      <c r="S57" s="346"/>
    </row>
    <row r="58" spans="2:19" ht="11.4" customHeight="1">
      <c r="B58" s="287"/>
      <c r="C58" s="340"/>
      <c r="J58" s="340"/>
      <c r="K58" s="346"/>
      <c r="L58" s="358"/>
      <c r="M58" s="284"/>
      <c r="N58" s="284"/>
      <c r="O58" s="284"/>
      <c r="P58" s="284"/>
      <c r="Q58" s="284"/>
      <c r="R58" s="284"/>
      <c r="S58" s="346"/>
    </row>
    <row r="59" spans="2:19" ht="13.25" customHeight="1">
      <c r="B59" s="287"/>
      <c r="F59" s="378"/>
      <c r="J59" s="340"/>
      <c r="K59" s="346"/>
      <c r="L59" s="358"/>
      <c r="M59" s="370"/>
      <c r="N59" s="370"/>
      <c r="O59" s="370"/>
      <c r="P59" s="370"/>
      <c r="Q59" s="370"/>
      <c r="R59" s="370"/>
      <c r="S59" s="346"/>
    </row>
    <row r="60" spans="2:19" ht="12" customHeight="1">
      <c r="B60" s="287"/>
      <c r="C60" s="340" t="s">
        <v>590</v>
      </c>
      <c r="E60" s="364"/>
      <c r="F60" s="364"/>
      <c r="G60" s="364"/>
      <c r="H60" s="364"/>
      <c r="I60" s="371" t="s">
        <v>581</v>
      </c>
      <c r="J60" s="358"/>
      <c r="K60" s="376"/>
      <c r="L60" s="370"/>
      <c r="M60" s="370"/>
      <c r="N60" s="370"/>
      <c r="O60" s="370"/>
      <c r="P60" s="370"/>
      <c r="Q60" s="370"/>
      <c r="R60" s="370"/>
      <c r="S60" s="346"/>
    </row>
    <row r="61" spans="2:19" ht="13.25" customHeight="1">
      <c r="B61" s="287"/>
      <c r="C61" s="340" t="s">
        <v>582</v>
      </c>
      <c r="E61" s="364"/>
      <c r="F61" s="364"/>
      <c r="G61" s="364"/>
      <c r="H61" s="364"/>
      <c r="I61" s="340"/>
      <c r="J61" s="340"/>
      <c r="K61" s="346"/>
      <c r="L61" s="370"/>
      <c r="M61" s="370"/>
      <c r="N61" s="370"/>
      <c r="O61" s="370"/>
      <c r="P61" s="370"/>
      <c r="Q61" s="370"/>
      <c r="R61" s="370"/>
      <c r="S61" s="346"/>
    </row>
    <row r="62" spans="2:19" ht="12.65" customHeight="1">
      <c r="B62" s="286"/>
      <c r="C62" s="284"/>
      <c r="D62" s="284"/>
      <c r="E62" s="284"/>
      <c r="F62" s="284"/>
      <c r="G62" s="284"/>
      <c r="H62" s="284"/>
      <c r="I62" s="284"/>
      <c r="J62" s="358"/>
      <c r="K62" s="376"/>
      <c r="L62" s="284"/>
      <c r="M62" s="284"/>
      <c r="N62" s="284"/>
      <c r="O62" s="284"/>
      <c r="P62" s="284"/>
      <c r="Q62" s="284"/>
      <c r="R62" s="284"/>
      <c r="S62" s="376"/>
    </row>
  </sheetData>
  <mergeCells count="7">
    <mergeCell ref="M51:N51"/>
    <mergeCell ref="P52:R52"/>
    <mergeCell ref="B1:D1"/>
    <mergeCell ref="C6:F7"/>
    <mergeCell ref="J6:L7"/>
    <mergeCell ref="F13:H13"/>
    <mergeCell ref="H21:I21"/>
  </mergeCells>
  <hyperlinks>
    <hyperlink ref="B1" location="'Documentation Definitions'!A1" display="Back to Index" xr:uid="{87EBAB26-E8AA-41CB-93DA-5092AEF1658D}"/>
    <hyperlink ref="B1:D1" location="Index!A1" display="Back to Index" xr:uid="{86FA0836-1542-4239-8AD9-C43B52D1DDCA}"/>
  </hyperlinks>
  <pageMargins left="0.74803149606299213" right="0.74803149606299213" top="0.98425196850393704" bottom="0.98425196850393704" header="0.51181102362204722" footer="0.51181102362204722"/>
  <pageSetup scale="84" orientation="portrait" r:id="rId1"/>
  <headerFooter alignWithMargins="0">
    <oddHeader>&amp;L&amp;"Arial,Bold"Supplier PPAP Workbook</oddHeader>
    <oddFooter>&amp;L&amp;8 04-0034
REV 
Effective: &amp;C&amp;8&amp;A&amp;R&amp;8Page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3489" r:id="rId4" name="Check Box 1">
              <controlPr locked="0" defaultSize="0" autoFill="0" autoLine="0" autoPict="0">
                <anchor moveWithCells="1">
                  <from>
                    <xdr:col>2</xdr:col>
                    <xdr:colOff>38100</xdr:colOff>
                    <xdr:row>27</xdr:row>
                    <xdr:rowOff>146050</xdr:rowOff>
                  </from>
                  <to>
                    <xdr:col>2</xdr:col>
                    <xdr:colOff>342900</xdr:colOff>
                    <xdr:row>29</xdr:row>
                    <xdr:rowOff>31750</xdr:rowOff>
                  </to>
                </anchor>
              </controlPr>
            </control>
          </mc:Choice>
        </mc:AlternateContent>
        <mc:AlternateContent xmlns:mc="http://schemas.openxmlformats.org/markup-compatibility/2006">
          <mc:Choice Requires="x14">
            <control shapeId="63490" r:id="rId5" name="Check Box 2">
              <controlPr locked="0" defaultSize="0" autoFill="0" autoLine="0" autoPict="0">
                <anchor moveWithCells="1">
                  <from>
                    <xdr:col>2</xdr:col>
                    <xdr:colOff>38100</xdr:colOff>
                    <xdr:row>28</xdr:row>
                    <xdr:rowOff>139700</xdr:rowOff>
                  </from>
                  <to>
                    <xdr:col>2</xdr:col>
                    <xdr:colOff>342900</xdr:colOff>
                    <xdr:row>30</xdr:row>
                    <xdr:rowOff>25400</xdr:rowOff>
                  </to>
                </anchor>
              </controlPr>
            </control>
          </mc:Choice>
        </mc:AlternateContent>
        <mc:AlternateContent xmlns:mc="http://schemas.openxmlformats.org/markup-compatibility/2006">
          <mc:Choice Requires="x14">
            <control shapeId="63491" r:id="rId6" name="Check Box 3">
              <controlPr locked="0" defaultSize="0" autoFill="0" autoLine="0" autoPict="0">
                <anchor moveWithCells="1">
                  <from>
                    <xdr:col>2</xdr:col>
                    <xdr:colOff>38100</xdr:colOff>
                    <xdr:row>29</xdr:row>
                    <xdr:rowOff>139700</xdr:rowOff>
                  </from>
                  <to>
                    <xdr:col>2</xdr:col>
                    <xdr:colOff>342900</xdr:colOff>
                    <xdr:row>31</xdr:row>
                    <xdr:rowOff>25400</xdr:rowOff>
                  </to>
                </anchor>
              </controlPr>
            </control>
          </mc:Choice>
        </mc:AlternateContent>
        <mc:AlternateContent xmlns:mc="http://schemas.openxmlformats.org/markup-compatibility/2006">
          <mc:Choice Requires="x14">
            <control shapeId="63492" r:id="rId7" name="Check Box 4">
              <controlPr locked="0" defaultSize="0" autoFill="0" autoLine="0" autoPict="0">
                <anchor moveWithCells="1">
                  <from>
                    <xdr:col>2</xdr:col>
                    <xdr:colOff>38100</xdr:colOff>
                    <xdr:row>30</xdr:row>
                    <xdr:rowOff>139700</xdr:rowOff>
                  </from>
                  <to>
                    <xdr:col>2</xdr:col>
                    <xdr:colOff>342900</xdr:colOff>
                    <xdr:row>32</xdr:row>
                    <xdr:rowOff>25400</xdr:rowOff>
                  </to>
                </anchor>
              </controlPr>
            </control>
          </mc:Choice>
        </mc:AlternateContent>
        <mc:AlternateContent xmlns:mc="http://schemas.openxmlformats.org/markup-compatibility/2006">
          <mc:Choice Requires="x14">
            <control shapeId="63493" r:id="rId8" name="Check Box 5">
              <controlPr locked="0" defaultSize="0" autoFill="0" autoLine="0" autoPict="0">
                <anchor moveWithCells="1">
                  <from>
                    <xdr:col>2</xdr:col>
                    <xdr:colOff>38100</xdr:colOff>
                    <xdr:row>31</xdr:row>
                    <xdr:rowOff>146050</xdr:rowOff>
                  </from>
                  <to>
                    <xdr:col>2</xdr:col>
                    <xdr:colOff>342900</xdr:colOff>
                    <xdr:row>33</xdr:row>
                    <xdr:rowOff>31750</xdr:rowOff>
                  </to>
                </anchor>
              </controlPr>
            </control>
          </mc:Choice>
        </mc:AlternateContent>
        <mc:AlternateContent xmlns:mc="http://schemas.openxmlformats.org/markup-compatibility/2006">
          <mc:Choice Requires="x14">
            <control shapeId="63494" r:id="rId9" name="Check Box 6">
              <controlPr locked="0" defaultSize="0" autoFill="0" autoLine="0" autoPict="0">
                <anchor moveWithCells="1">
                  <from>
                    <xdr:col>11</xdr:col>
                    <xdr:colOff>38100</xdr:colOff>
                    <xdr:row>29</xdr:row>
                    <xdr:rowOff>139700</xdr:rowOff>
                  </from>
                  <to>
                    <xdr:col>12</xdr:col>
                    <xdr:colOff>101600</xdr:colOff>
                    <xdr:row>31</xdr:row>
                    <xdr:rowOff>25400</xdr:rowOff>
                  </to>
                </anchor>
              </controlPr>
            </control>
          </mc:Choice>
        </mc:AlternateContent>
        <mc:AlternateContent xmlns:mc="http://schemas.openxmlformats.org/markup-compatibility/2006">
          <mc:Choice Requires="x14">
            <control shapeId="63495" r:id="rId10" name="Check Box 7">
              <controlPr locked="0" defaultSize="0" autoFill="0" autoLine="0" autoPict="0">
                <anchor moveWithCells="1">
                  <from>
                    <xdr:col>11</xdr:col>
                    <xdr:colOff>38100</xdr:colOff>
                    <xdr:row>28</xdr:row>
                    <xdr:rowOff>139700</xdr:rowOff>
                  </from>
                  <to>
                    <xdr:col>12</xdr:col>
                    <xdr:colOff>101600</xdr:colOff>
                    <xdr:row>30</xdr:row>
                    <xdr:rowOff>25400</xdr:rowOff>
                  </to>
                </anchor>
              </controlPr>
            </control>
          </mc:Choice>
        </mc:AlternateContent>
        <mc:AlternateContent xmlns:mc="http://schemas.openxmlformats.org/markup-compatibility/2006">
          <mc:Choice Requires="x14">
            <control shapeId="63496" r:id="rId11" name="Check Box 8">
              <controlPr locked="0" defaultSize="0" autoFill="0" autoLine="0" autoPict="0">
                <anchor moveWithCells="1">
                  <from>
                    <xdr:col>11</xdr:col>
                    <xdr:colOff>38100</xdr:colOff>
                    <xdr:row>27</xdr:row>
                    <xdr:rowOff>139700</xdr:rowOff>
                  </from>
                  <to>
                    <xdr:col>12</xdr:col>
                    <xdr:colOff>101600</xdr:colOff>
                    <xdr:row>29</xdr:row>
                    <xdr:rowOff>25400</xdr:rowOff>
                  </to>
                </anchor>
              </controlPr>
            </control>
          </mc:Choice>
        </mc:AlternateContent>
        <mc:AlternateContent xmlns:mc="http://schemas.openxmlformats.org/markup-compatibility/2006">
          <mc:Choice Requires="x14">
            <control shapeId="63497" r:id="rId12" name="Check Box 9">
              <controlPr locked="0" defaultSize="0" autoFill="0" autoLine="0" autoPict="0">
                <anchor moveWithCells="1">
                  <from>
                    <xdr:col>2</xdr:col>
                    <xdr:colOff>44450</xdr:colOff>
                    <xdr:row>37</xdr:row>
                    <xdr:rowOff>146050</xdr:rowOff>
                  </from>
                  <to>
                    <xdr:col>2</xdr:col>
                    <xdr:colOff>349250</xdr:colOff>
                    <xdr:row>39</xdr:row>
                    <xdr:rowOff>31750</xdr:rowOff>
                  </to>
                </anchor>
              </controlPr>
            </control>
          </mc:Choice>
        </mc:AlternateContent>
        <mc:AlternateContent xmlns:mc="http://schemas.openxmlformats.org/markup-compatibility/2006">
          <mc:Choice Requires="x14">
            <control shapeId="63498" r:id="rId13" name="Check Box 10">
              <controlPr locked="0" defaultSize="0" autoFill="0" autoLine="0" autoPict="0">
                <anchor moveWithCells="1">
                  <from>
                    <xdr:col>2</xdr:col>
                    <xdr:colOff>44450</xdr:colOff>
                    <xdr:row>36</xdr:row>
                    <xdr:rowOff>139700</xdr:rowOff>
                  </from>
                  <to>
                    <xdr:col>2</xdr:col>
                    <xdr:colOff>349250</xdr:colOff>
                    <xdr:row>38</xdr:row>
                    <xdr:rowOff>25400</xdr:rowOff>
                  </to>
                </anchor>
              </controlPr>
            </control>
          </mc:Choice>
        </mc:AlternateContent>
        <mc:AlternateContent xmlns:mc="http://schemas.openxmlformats.org/markup-compatibility/2006">
          <mc:Choice Requires="x14">
            <control shapeId="63499" r:id="rId14" name="Check Box 11">
              <controlPr locked="0" defaultSize="0" autoFill="0" autoLine="0" autoPict="0">
                <anchor moveWithCells="1">
                  <from>
                    <xdr:col>2</xdr:col>
                    <xdr:colOff>44450</xdr:colOff>
                    <xdr:row>35</xdr:row>
                    <xdr:rowOff>139700</xdr:rowOff>
                  </from>
                  <to>
                    <xdr:col>2</xdr:col>
                    <xdr:colOff>349250</xdr:colOff>
                    <xdr:row>37</xdr:row>
                    <xdr:rowOff>25400</xdr:rowOff>
                  </to>
                </anchor>
              </controlPr>
            </control>
          </mc:Choice>
        </mc:AlternateContent>
        <mc:AlternateContent xmlns:mc="http://schemas.openxmlformats.org/markup-compatibility/2006">
          <mc:Choice Requires="x14">
            <control shapeId="63500" r:id="rId15" name="Check Box 12">
              <controlPr locked="0" defaultSize="0" autoFill="0" autoLine="0" autoPict="0">
                <anchor moveWithCells="1">
                  <from>
                    <xdr:col>2</xdr:col>
                    <xdr:colOff>44450</xdr:colOff>
                    <xdr:row>34</xdr:row>
                    <xdr:rowOff>139700</xdr:rowOff>
                  </from>
                  <to>
                    <xdr:col>2</xdr:col>
                    <xdr:colOff>349250</xdr:colOff>
                    <xdr:row>36</xdr:row>
                    <xdr:rowOff>6350</xdr:rowOff>
                  </to>
                </anchor>
              </controlPr>
            </control>
          </mc:Choice>
        </mc:AlternateContent>
        <mc:AlternateContent xmlns:mc="http://schemas.openxmlformats.org/markup-compatibility/2006">
          <mc:Choice Requires="x14">
            <control shapeId="63501" r:id="rId16" name="Check Box 13">
              <controlPr locked="0" defaultSize="0" autoFill="0" autoLine="0" autoPict="0">
                <anchor moveWithCells="1">
                  <from>
                    <xdr:col>5</xdr:col>
                    <xdr:colOff>107950</xdr:colOff>
                    <xdr:row>55</xdr:row>
                    <xdr:rowOff>146050</xdr:rowOff>
                  </from>
                  <to>
                    <xdr:col>7</xdr:col>
                    <xdr:colOff>101600</xdr:colOff>
                    <xdr:row>57</xdr:row>
                    <xdr:rowOff>31750</xdr:rowOff>
                  </to>
                </anchor>
              </controlPr>
            </control>
          </mc:Choice>
        </mc:AlternateContent>
        <mc:AlternateContent xmlns:mc="http://schemas.openxmlformats.org/markup-compatibility/2006">
          <mc:Choice Requires="x14">
            <control shapeId="63502" r:id="rId17" name="Check Box 14">
              <controlPr locked="0" defaultSize="0" autoFill="0" autoLine="0" autoPict="0">
                <anchor moveWithCells="1">
                  <from>
                    <xdr:col>7</xdr:col>
                    <xdr:colOff>101600</xdr:colOff>
                    <xdr:row>55</xdr:row>
                    <xdr:rowOff>158750</xdr:rowOff>
                  </from>
                  <to>
                    <xdr:col>9</xdr:col>
                    <xdr:colOff>114300</xdr:colOff>
                    <xdr:row>57</xdr:row>
                    <xdr:rowOff>38100</xdr:rowOff>
                  </to>
                </anchor>
              </controlPr>
            </control>
          </mc:Choice>
        </mc:AlternateContent>
        <mc:AlternateContent xmlns:mc="http://schemas.openxmlformats.org/markup-compatibility/2006">
          <mc:Choice Requires="x14">
            <control shapeId="63503" r:id="rId18" name="Check Box 15">
              <controlPr locked="0" defaultSize="0" autoFill="0" autoLine="0" autoPict="0">
                <anchor moveWithCells="1">
                  <from>
                    <xdr:col>5</xdr:col>
                    <xdr:colOff>107950</xdr:colOff>
                    <xdr:row>56</xdr:row>
                    <xdr:rowOff>158750</xdr:rowOff>
                  </from>
                  <to>
                    <xdr:col>7</xdr:col>
                    <xdr:colOff>273050</xdr:colOff>
                    <xdr:row>58</xdr:row>
                    <xdr:rowOff>69850</xdr:rowOff>
                  </to>
                </anchor>
              </controlPr>
            </control>
          </mc:Choice>
        </mc:AlternateContent>
        <mc:AlternateContent xmlns:mc="http://schemas.openxmlformats.org/markup-compatibility/2006">
          <mc:Choice Requires="x14">
            <control shapeId="63504" r:id="rId19" name="Check Box 16">
              <controlPr locked="0" defaultSize="0" autoFill="0" autoLine="0" autoPict="0">
                <anchor moveWithCells="1">
                  <from>
                    <xdr:col>11</xdr:col>
                    <xdr:colOff>38100</xdr:colOff>
                    <xdr:row>30</xdr:row>
                    <xdr:rowOff>139700</xdr:rowOff>
                  </from>
                  <to>
                    <xdr:col>12</xdr:col>
                    <xdr:colOff>101600</xdr:colOff>
                    <xdr:row>32</xdr:row>
                    <xdr:rowOff>25400</xdr:rowOff>
                  </to>
                </anchor>
              </controlPr>
            </control>
          </mc:Choice>
        </mc:AlternateContent>
        <mc:AlternateContent xmlns:mc="http://schemas.openxmlformats.org/markup-compatibility/2006">
          <mc:Choice Requires="x14">
            <control shapeId="63505" r:id="rId20" name="Check Box 17">
              <controlPr locked="0" defaultSize="0" autoFill="0" autoLine="0" autoPict="0">
                <anchor moveWithCells="1">
                  <from>
                    <xdr:col>15</xdr:col>
                    <xdr:colOff>6350</xdr:colOff>
                    <xdr:row>22</xdr:row>
                    <xdr:rowOff>101600</xdr:rowOff>
                  </from>
                  <to>
                    <xdr:col>16</xdr:col>
                    <xdr:colOff>114300</xdr:colOff>
                    <xdr:row>24</xdr:row>
                    <xdr:rowOff>31750</xdr:rowOff>
                  </to>
                </anchor>
              </controlPr>
            </control>
          </mc:Choice>
        </mc:AlternateContent>
        <mc:AlternateContent xmlns:mc="http://schemas.openxmlformats.org/markup-compatibility/2006">
          <mc:Choice Requires="x14">
            <control shapeId="63506" r:id="rId21" name="Check Box 18">
              <controlPr locked="0" defaultSize="0" autoFill="0" autoLine="0" autoPict="0">
                <anchor moveWithCells="1">
                  <from>
                    <xdr:col>17</xdr:col>
                    <xdr:colOff>101600</xdr:colOff>
                    <xdr:row>22</xdr:row>
                    <xdr:rowOff>101600</xdr:rowOff>
                  </from>
                  <to>
                    <xdr:col>17</xdr:col>
                    <xdr:colOff>501650</xdr:colOff>
                    <xdr:row>24</xdr:row>
                    <xdr:rowOff>31750</xdr:rowOff>
                  </to>
                </anchor>
              </controlPr>
            </control>
          </mc:Choice>
        </mc:AlternateContent>
        <mc:AlternateContent xmlns:mc="http://schemas.openxmlformats.org/markup-compatibility/2006">
          <mc:Choice Requires="x14">
            <control shapeId="63507" r:id="rId22" name="Check Box 19">
              <controlPr locked="0" defaultSize="0" autoFill="0" autoLine="0" autoPict="0">
                <anchor moveWithCells="1">
                  <from>
                    <xdr:col>15</xdr:col>
                    <xdr:colOff>6350</xdr:colOff>
                    <xdr:row>24</xdr:row>
                    <xdr:rowOff>139700</xdr:rowOff>
                  </from>
                  <to>
                    <xdr:col>16</xdr:col>
                    <xdr:colOff>114300</xdr:colOff>
                    <xdr:row>26</xdr:row>
                    <xdr:rowOff>25400</xdr:rowOff>
                  </to>
                </anchor>
              </controlPr>
            </control>
          </mc:Choice>
        </mc:AlternateContent>
        <mc:AlternateContent xmlns:mc="http://schemas.openxmlformats.org/markup-compatibility/2006">
          <mc:Choice Requires="x14">
            <control shapeId="63508" r:id="rId23" name="Check Box 20">
              <controlPr locked="0" defaultSize="0" autoFill="0" autoLine="0" autoPict="0">
                <anchor moveWithCells="1">
                  <from>
                    <xdr:col>17</xdr:col>
                    <xdr:colOff>107950</xdr:colOff>
                    <xdr:row>24</xdr:row>
                    <xdr:rowOff>146050</xdr:rowOff>
                  </from>
                  <to>
                    <xdr:col>17</xdr:col>
                    <xdr:colOff>520700</xdr:colOff>
                    <xdr:row>26</xdr:row>
                    <xdr:rowOff>31750</xdr:rowOff>
                  </to>
                </anchor>
              </controlPr>
            </control>
          </mc:Choice>
        </mc:AlternateContent>
        <mc:AlternateContent xmlns:mc="http://schemas.openxmlformats.org/markup-compatibility/2006">
          <mc:Choice Requires="x14">
            <control shapeId="63509" r:id="rId24" name="Check Box 21">
              <controlPr locked="0" defaultSize="0" autoFill="0" autoLine="0" autoPict="0">
                <anchor moveWithCells="1">
                  <from>
                    <xdr:col>11</xdr:col>
                    <xdr:colOff>38100</xdr:colOff>
                    <xdr:row>31</xdr:row>
                    <xdr:rowOff>139700</xdr:rowOff>
                  </from>
                  <to>
                    <xdr:col>12</xdr:col>
                    <xdr:colOff>101600</xdr:colOff>
                    <xdr:row>33</xdr:row>
                    <xdr:rowOff>25400</xdr:rowOff>
                  </to>
                </anchor>
              </controlPr>
            </control>
          </mc:Choice>
        </mc:AlternateContent>
        <mc:AlternateContent xmlns:mc="http://schemas.openxmlformats.org/markup-compatibility/2006">
          <mc:Choice Requires="x14">
            <control shapeId="63510" r:id="rId25" name="Check Box 22">
              <controlPr locked="0" defaultSize="0" autoFill="0" autoLine="0" autoPict="0">
                <anchor moveWithCells="1">
                  <from>
                    <xdr:col>2</xdr:col>
                    <xdr:colOff>76200</xdr:colOff>
                    <xdr:row>40</xdr:row>
                    <xdr:rowOff>158750</xdr:rowOff>
                  </from>
                  <to>
                    <xdr:col>3</xdr:col>
                    <xdr:colOff>0</xdr:colOff>
                    <xdr:row>42</xdr:row>
                    <xdr:rowOff>25400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A2A0B-8812-4CF5-9963-AEF32D1A426B}">
  <sheetPr>
    <pageSetUpPr fitToPage="1"/>
  </sheetPr>
  <dimension ref="A1:V65"/>
  <sheetViews>
    <sheetView showGridLines="0" view="pageLayout" zoomScale="70" zoomScaleNormal="90" zoomScalePageLayoutView="70" workbookViewId="0">
      <selection activeCell="D6" sqref="D6:I7"/>
    </sheetView>
  </sheetViews>
  <sheetFormatPr defaultColWidth="8.90625" defaultRowHeight="14.5"/>
  <cols>
    <col min="1" max="1" width="4.6328125" style="379" customWidth="1"/>
    <col min="2" max="2" width="8" style="379" customWidth="1"/>
    <col min="3" max="3" width="9.453125" style="379" customWidth="1"/>
    <col min="4" max="4" width="7.54296875" style="379" customWidth="1"/>
    <col min="5" max="5" width="8.90625" style="379"/>
    <col min="6" max="6" width="12" style="379" customWidth="1"/>
    <col min="7" max="7" width="5.6328125" style="379" customWidth="1"/>
    <col min="8" max="8" width="6.08984375" style="379" customWidth="1"/>
    <col min="9" max="9" width="7.90625" style="379" customWidth="1"/>
    <col min="10" max="10" width="7.6328125" style="379" customWidth="1"/>
    <col min="11" max="11" width="13.453125" style="379" customWidth="1"/>
    <col min="12" max="12" width="9.08984375" style="379" customWidth="1"/>
    <col min="13" max="13" width="8.90625" style="379" customWidth="1"/>
    <col min="14" max="14" width="8.90625" style="379"/>
    <col min="15" max="15" width="12.90625" style="379" customWidth="1"/>
    <col min="16" max="16" width="7.54296875" style="379" customWidth="1"/>
    <col min="17" max="17" width="7.08984375" style="379" customWidth="1"/>
    <col min="18" max="18" width="7.453125" style="379" customWidth="1"/>
    <col min="19" max="19" width="8.08984375" style="379" customWidth="1"/>
    <col min="20" max="21" width="7.6328125" style="379" customWidth="1"/>
    <col min="22" max="16384" width="8.90625" style="379"/>
  </cols>
  <sheetData>
    <row r="1" spans="1:21">
      <c r="A1" s="213" t="s">
        <v>44</v>
      </c>
    </row>
    <row r="2" spans="1:21" ht="38.25" customHeight="1"/>
    <row r="3" spans="1:21" ht="69.75" customHeight="1">
      <c r="B3" s="750" t="s">
        <v>591</v>
      </c>
      <c r="C3" s="751"/>
      <c r="D3" s="751"/>
      <c r="E3" s="751"/>
      <c r="F3" s="751"/>
      <c r="G3" s="751"/>
      <c r="H3" s="751"/>
      <c r="I3" s="751"/>
      <c r="J3" s="751"/>
      <c r="K3" s="751"/>
      <c r="L3" s="751"/>
      <c r="M3" s="751"/>
      <c r="N3" s="751"/>
      <c r="O3" s="751"/>
      <c r="P3" s="751"/>
      <c r="Q3" s="751"/>
      <c r="R3" s="751"/>
      <c r="S3" s="751"/>
      <c r="T3" s="751"/>
      <c r="U3" s="751"/>
    </row>
    <row r="4" spans="1:21" ht="21.75" customHeight="1">
      <c r="B4" s="744" t="s">
        <v>374</v>
      </c>
      <c r="C4" s="745"/>
      <c r="D4" s="732"/>
      <c r="E4" s="732"/>
      <c r="F4" s="732"/>
      <c r="G4" s="732"/>
      <c r="H4" s="732"/>
      <c r="I4" s="732"/>
      <c r="J4" s="716" t="s">
        <v>592</v>
      </c>
      <c r="K4" s="717"/>
      <c r="L4" s="752"/>
      <c r="M4" s="752"/>
      <c r="N4" s="752"/>
      <c r="O4" s="752"/>
      <c r="P4" s="716" t="s">
        <v>593</v>
      </c>
      <c r="Q4" s="717"/>
      <c r="R4" s="754"/>
      <c r="S4" s="754"/>
      <c r="T4" s="754"/>
      <c r="U4" s="755"/>
    </row>
    <row r="5" spans="1:21" ht="21.75" customHeight="1">
      <c r="B5" s="655"/>
      <c r="C5" s="629"/>
      <c r="D5" s="734"/>
      <c r="E5" s="734"/>
      <c r="F5" s="734"/>
      <c r="G5" s="734"/>
      <c r="H5" s="734"/>
      <c r="I5" s="734"/>
      <c r="J5" s="718"/>
      <c r="K5" s="719"/>
      <c r="L5" s="753"/>
      <c r="M5" s="753"/>
      <c r="N5" s="753"/>
      <c r="O5" s="753"/>
      <c r="P5" s="718"/>
      <c r="Q5" s="719"/>
      <c r="R5" s="756"/>
      <c r="S5" s="756"/>
      <c r="T5" s="756"/>
      <c r="U5" s="757"/>
    </row>
    <row r="6" spans="1:21" ht="21.75" customHeight="1">
      <c r="B6" s="744" t="s">
        <v>376</v>
      </c>
      <c r="C6" s="745"/>
      <c r="D6" s="732"/>
      <c r="E6" s="732"/>
      <c r="F6" s="732"/>
      <c r="G6" s="732"/>
      <c r="H6" s="732"/>
      <c r="I6" s="732"/>
      <c r="J6" s="744" t="s">
        <v>594</v>
      </c>
      <c r="K6" s="745"/>
      <c r="L6" s="746"/>
      <c r="M6" s="747"/>
      <c r="N6" s="716" t="s">
        <v>392</v>
      </c>
      <c r="O6" s="717"/>
      <c r="P6" s="742"/>
      <c r="Q6" s="733"/>
      <c r="R6" s="649" t="s">
        <v>595</v>
      </c>
      <c r="S6" s="650"/>
      <c r="T6" s="650"/>
      <c r="U6" s="651"/>
    </row>
    <row r="7" spans="1:21" ht="21.75" customHeight="1">
      <c r="B7" s="655"/>
      <c r="C7" s="629"/>
      <c r="D7" s="734"/>
      <c r="E7" s="734"/>
      <c r="F7" s="734"/>
      <c r="G7" s="734"/>
      <c r="H7" s="734"/>
      <c r="I7" s="734"/>
      <c r="J7" s="655"/>
      <c r="K7" s="629"/>
      <c r="L7" s="748"/>
      <c r="M7" s="749"/>
      <c r="N7" s="718"/>
      <c r="O7" s="719"/>
      <c r="P7" s="743"/>
      <c r="Q7" s="735"/>
      <c r="R7" s="758"/>
      <c r="S7" s="759"/>
      <c r="T7" s="759"/>
      <c r="U7" s="760"/>
    </row>
    <row r="8" spans="1:21" ht="21.75" customHeight="1">
      <c r="B8" s="716" t="s">
        <v>596</v>
      </c>
      <c r="C8" s="717"/>
      <c r="D8" s="732"/>
      <c r="E8" s="732"/>
      <c r="F8" s="732"/>
      <c r="G8" s="732"/>
      <c r="H8" s="732"/>
      <c r="I8" s="733"/>
      <c r="J8" s="716" t="s">
        <v>597</v>
      </c>
      <c r="K8" s="717"/>
      <c r="L8" s="736"/>
      <c r="M8" s="737"/>
      <c r="N8" s="737"/>
      <c r="O8" s="737"/>
      <c r="P8" s="737"/>
      <c r="Q8" s="738"/>
      <c r="R8" s="716" t="s">
        <v>598</v>
      </c>
      <c r="S8" s="717"/>
      <c r="T8" s="742"/>
      <c r="U8" s="733"/>
    </row>
    <row r="9" spans="1:21" ht="21.75" customHeight="1">
      <c r="B9" s="718"/>
      <c r="C9" s="719"/>
      <c r="D9" s="734"/>
      <c r="E9" s="734"/>
      <c r="F9" s="734"/>
      <c r="G9" s="734"/>
      <c r="H9" s="734"/>
      <c r="I9" s="735"/>
      <c r="J9" s="718"/>
      <c r="K9" s="719"/>
      <c r="L9" s="739"/>
      <c r="M9" s="740"/>
      <c r="N9" s="740"/>
      <c r="O9" s="740"/>
      <c r="P9" s="740"/>
      <c r="Q9" s="741"/>
      <c r="R9" s="718"/>
      <c r="S9" s="719"/>
      <c r="T9" s="743"/>
      <c r="U9" s="735"/>
    </row>
    <row r="10" spans="1:21" ht="21.75" customHeight="1">
      <c r="B10" s="716" t="s">
        <v>599</v>
      </c>
      <c r="C10" s="717"/>
      <c r="D10" s="380"/>
      <c r="E10" s="381" t="s">
        <v>41</v>
      </c>
      <c r="F10" s="382"/>
      <c r="G10" s="380"/>
      <c r="H10" s="380"/>
      <c r="I10" s="380"/>
      <c r="J10" s="383" t="s">
        <v>397</v>
      </c>
      <c r="K10" s="380"/>
      <c r="L10" s="380"/>
      <c r="M10" s="380"/>
      <c r="N10" s="383" t="s">
        <v>398</v>
      </c>
      <c r="P10" s="380"/>
      <c r="Q10" s="380"/>
      <c r="R10" s="649" t="s">
        <v>399</v>
      </c>
      <c r="S10" s="650"/>
      <c r="T10" s="650"/>
      <c r="U10" s="651"/>
    </row>
    <row r="11" spans="1:21" ht="27.75" customHeight="1">
      <c r="B11" s="718"/>
      <c r="C11" s="719"/>
      <c r="D11" s="384"/>
      <c r="E11" s="385" t="s">
        <v>600</v>
      </c>
      <c r="F11" s="382"/>
      <c r="G11" s="384"/>
      <c r="H11" s="384"/>
      <c r="I11" s="384"/>
      <c r="J11" s="386" t="s">
        <v>402</v>
      </c>
      <c r="K11" s="384"/>
      <c r="L11" s="384"/>
      <c r="M11" s="384"/>
      <c r="N11" s="386" t="s">
        <v>403</v>
      </c>
      <c r="P11" s="384"/>
      <c r="Q11" s="384"/>
      <c r="R11" s="652"/>
      <c r="S11" s="653"/>
      <c r="T11" s="653"/>
      <c r="U11" s="654"/>
    </row>
    <row r="12" spans="1:21" ht="20.25" customHeight="1">
      <c r="B12" s="720" t="s">
        <v>601</v>
      </c>
      <c r="C12" s="720"/>
      <c r="D12" s="720"/>
      <c r="E12" s="720"/>
      <c r="F12" s="720"/>
      <c r="G12" s="720"/>
      <c r="H12" s="720"/>
      <c r="I12" s="720"/>
      <c r="J12" s="720"/>
      <c r="K12" s="720"/>
      <c r="L12" s="720"/>
      <c r="M12" s="720"/>
      <c r="N12" s="720"/>
      <c r="O12" s="720"/>
      <c r="P12" s="720"/>
      <c r="Q12" s="720"/>
      <c r="R12" s="720"/>
      <c r="S12" s="720"/>
      <c r="T12" s="720"/>
      <c r="U12" s="720"/>
    </row>
    <row r="13" spans="1:21" ht="15.75" customHeight="1">
      <c r="B13" s="716" t="s">
        <v>602</v>
      </c>
      <c r="C13" s="717"/>
      <c r="D13" s="723"/>
      <c r="E13" s="724"/>
      <c r="F13" s="724"/>
      <c r="G13" s="724"/>
      <c r="H13" s="724"/>
      <c r="I13" s="724"/>
      <c r="J13" s="724"/>
      <c r="K13" s="724"/>
      <c r="L13" s="724"/>
      <c r="M13" s="724"/>
      <c r="N13" s="724"/>
      <c r="O13" s="724"/>
      <c r="P13" s="724"/>
      <c r="Q13" s="724"/>
      <c r="R13" s="724"/>
      <c r="S13" s="724"/>
      <c r="T13" s="724"/>
      <c r="U13" s="725"/>
    </row>
    <row r="14" spans="1:21" ht="21.75" customHeight="1">
      <c r="B14" s="721"/>
      <c r="C14" s="722"/>
      <c r="D14" s="726"/>
      <c r="E14" s="727"/>
      <c r="F14" s="727"/>
      <c r="G14" s="727"/>
      <c r="H14" s="727"/>
      <c r="I14" s="727"/>
      <c r="J14" s="727"/>
      <c r="K14" s="727"/>
      <c r="L14" s="727"/>
      <c r="M14" s="727"/>
      <c r="N14" s="727"/>
      <c r="O14" s="727"/>
      <c r="P14" s="727"/>
      <c r="Q14" s="727"/>
      <c r="R14" s="727"/>
      <c r="S14" s="727"/>
      <c r="T14" s="727"/>
      <c r="U14" s="728"/>
    </row>
    <row r="15" spans="1:21" ht="21.75" customHeight="1">
      <c r="B15" s="718"/>
      <c r="C15" s="719"/>
      <c r="D15" s="729"/>
      <c r="E15" s="730"/>
      <c r="F15" s="730"/>
      <c r="G15" s="730"/>
      <c r="H15" s="730"/>
      <c r="I15" s="730"/>
      <c r="J15" s="730"/>
      <c r="K15" s="730"/>
      <c r="L15" s="730"/>
      <c r="M15" s="730"/>
      <c r="N15" s="730"/>
      <c r="O15" s="730"/>
      <c r="P15" s="730"/>
      <c r="Q15" s="730"/>
      <c r="R15" s="730"/>
      <c r="S15" s="730"/>
      <c r="T15" s="730"/>
      <c r="U15" s="731"/>
    </row>
    <row r="16" spans="1:21" ht="20.25" customHeight="1">
      <c r="B16" s="669" t="s">
        <v>215</v>
      </c>
      <c r="C16" s="669"/>
      <c r="D16" s="707" t="s">
        <v>603</v>
      </c>
      <c r="E16" s="708"/>
      <c r="F16" s="708"/>
      <c r="G16" s="708"/>
      <c r="H16" s="708"/>
      <c r="I16" s="708"/>
      <c r="J16" s="708"/>
      <c r="K16" s="709"/>
      <c r="L16" s="669" t="s">
        <v>604</v>
      </c>
      <c r="M16" s="669"/>
      <c r="N16" s="708" t="s">
        <v>605</v>
      </c>
      <c r="O16" s="708"/>
      <c r="P16" s="708"/>
      <c r="Q16" s="708"/>
      <c r="R16" s="708"/>
      <c r="S16" s="708"/>
      <c r="T16" s="708"/>
      <c r="U16" s="709"/>
    </row>
    <row r="17" spans="2:21" ht="20.25" customHeight="1">
      <c r="B17" s="669"/>
      <c r="C17" s="669"/>
      <c r="D17" s="713"/>
      <c r="E17" s="714"/>
      <c r="F17" s="714"/>
      <c r="G17" s="714"/>
      <c r="H17" s="714"/>
      <c r="I17" s="714"/>
      <c r="J17" s="714"/>
      <c r="K17" s="715"/>
      <c r="L17" s="669"/>
      <c r="M17" s="669"/>
      <c r="N17" s="714" t="s">
        <v>606</v>
      </c>
      <c r="O17" s="714"/>
      <c r="P17" s="714"/>
      <c r="Q17" s="714"/>
      <c r="R17" s="714"/>
      <c r="S17" s="714"/>
      <c r="T17" s="714"/>
      <c r="U17" s="715"/>
    </row>
    <row r="18" spans="2:21" ht="26.25" customHeight="1">
      <c r="B18" s="693"/>
      <c r="C18" s="694"/>
      <c r="D18" s="694"/>
      <c r="E18" s="694"/>
      <c r="F18" s="694"/>
      <c r="G18" s="694"/>
      <c r="H18" s="694"/>
      <c r="I18" s="694"/>
      <c r="J18" s="694"/>
      <c r="K18" s="695"/>
      <c r="L18" s="693"/>
      <c r="M18" s="694"/>
      <c r="N18" s="694"/>
      <c r="O18" s="694"/>
      <c r="P18" s="694"/>
      <c r="Q18" s="694"/>
      <c r="R18" s="694"/>
      <c r="S18" s="694"/>
      <c r="T18" s="694"/>
      <c r="U18" s="695"/>
    </row>
    <row r="19" spans="2:21" ht="36" customHeight="1">
      <c r="B19" s="696"/>
      <c r="C19" s="697"/>
      <c r="D19" s="697"/>
      <c r="E19" s="697"/>
      <c r="F19" s="697"/>
      <c r="G19" s="697"/>
      <c r="H19" s="697"/>
      <c r="I19" s="697"/>
      <c r="J19" s="697"/>
      <c r="K19" s="698"/>
      <c r="L19" s="696"/>
      <c r="M19" s="697"/>
      <c r="N19" s="697"/>
      <c r="O19" s="697"/>
      <c r="P19" s="697"/>
      <c r="Q19" s="697"/>
      <c r="R19" s="697"/>
      <c r="S19" s="697"/>
      <c r="T19" s="697"/>
      <c r="U19" s="698"/>
    </row>
    <row r="20" spans="2:21" ht="26.25" customHeight="1">
      <c r="B20" s="696"/>
      <c r="C20" s="697"/>
      <c r="D20" s="697"/>
      <c r="E20" s="697"/>
      <c r="F20" s="697"/>
      <c r="G20" s="697"/>
      <c r="H20" s="697"/>
      <c r="I20" s="697"/>
      <c r="J20" s="697"/>
      <c r="K20" s="698"/>
      <c r="L20" s="696"/>
      <c r="M20" s="697"/>
      <c r="N20" s="697"/>
      <c r="O20" s="697"/>
      <c r="P20" s="697"/>
      <c r="Q20" s="697"/>
      <c r="R20" s="697"/>
      <c r="S20" s="697"/>
      <c r="T20" s="697"/>
      <c r="U20" s="698"/>
    </row>
    <row r="21" spans="2:21" ht="26.25" customHeight="1">
      <c r="B21" s="696"/>
      <c r="C21" s="697"/>
      <c r="D21" s="697"/>
      <c r="E21" s="697"/>
      <c r="F21" s="697"/>
      <c r="G21" s="697"/>
      <c r="H21" s="697"/>
      <c r="I21" s="697"/>
      <c r="J21" s="697"/>
      <c r="K21" s="698"/>
      <c r="L21" s="696"/>
      <c r="M21" s="697"/>
      <c r="N21" s="697"/>
      <c r="O21" s="697"/>
      <c r="P21" s="697"/>
      <c r="Q21" s="697"/>
      <c r="R21" s="697"/>
      <c r="S21" s="697"/>
      <c r="T21" s="697"/>
      <c r="U21" s="698"/>
    </row>
    <row r="22" spans="2:21" ht="26.25" customHeight="1">
      <c r="B22" s="696"/>
      <c r="C22" s="697"/>
      <c r="D22" s="697"/>
      <c r="E22" s="697"/>
      <c r="F22" s="697"/>
      <c r="G22" s="697"/>
      <c r="H22" s="697"/>
      <c r="I22" s="697"/>
      <c r="J22" s="697"/>
      <c r="K22" s="698"/>
      <c r="L22" s="696"/>
      <c r="M22" s="697"/>
      <c r="N22" s="697"/>
      <c r="O22" s="697"/>
      <c r="P22" s="697"/>
      <c r="Q22" s="697"/>
      <c r="R22" s="697"/>
      <c r="S22" s="697"/>
      <c r="T22" s="697"/>
      <c r="U22" s="698"/>
    </row>
    <row r="23" spans="2:21" ht="26.25" customHeight="1">
      <c r="B23" s="696"/>
      <c r="C23" s="697"/>
      <c r="D23" s="697"/>
      <c r="E23" s="697"/>
      <c r="F23" s="697"/>
      <c r="G23" s="697"/>
      <c r="H23" s="697"/>
      <c r="I23" s="697"/>
      <c r="J23" s="697"/>
      <c r="K23" s="698"/>
      <c r="L23" s="696"/>
      <c r="M23" s="697"/>
      <c r="N23" s="697"/>
      <c r="O23" s="697"/>
      <c r="P23" s="697"/>
      <c r="Q23" s="697"/>
      <c r="R23" s="697"/>
      <c r="S23" s="697"/>
      <c r="T23" s="697"/>
      <c r="U23" s="698"/>
    </row>
    <row r="24" spans="2:21" ht="26.25" customHeight="1">
      <c r="B24" s="696"/>
      <c r="C24" s="697"/>
      <c r="D24" s="697"/>
      <c r="E24" s="697"/>
      <c r="F24" s="697"/>
      <c r="G24" s="697"/>
      <c r="H24" s="697"/>
      <c r="I24" s="697"/>
      <c r="J24" s="697"/>
      <c r="K24" s="698"/>
      <c r="L24" s="696"/>
      <c r="M24" s="697"/>
      <c r="N24" s="697"/>
      <c r="O24" s="697"/>
      <c r="P24" s="697"/>
      <c r="Q24" s="697"/>
      <c r="R24" s="697"/>
      <c r="S24" s="697"/>
      <c r="T24" s="697"/>
      <c r="U24" s="698"/>
    </row>
    <row r="25" spans="2:21" ht="26.25" customHeight="1">
      <c r="B25" s="696"/>
      <c r="C25" s="697"/>
      <c r="D25" s="697"/>
      <c r="E25" s="697"/>
      <c r="F25" s="697"/>
      <c r="G25" s="697"/>
      <c r="H25" s="697"/>
      <c r="I25" s="697"/>
      <c r="J25" s="697"/>
      <c r="K25" s="698"/>
      <c r="L25" s="696"/>
      <c r="M25" s="697"/>
      <c r="N25" s="697"/>
      <c r="O25" s="697"/>
      <c r="P25" s="697"/>
      <c r="Q25" s="697"/>
      <c r="R25" s="697"/>
      <c r="S25" s="697"/>
      <c r="T25" s="697"/>
      <c r="U25" s="698"/>
    </row>
    <row r="26" spans="2:21" ht="26.25" customHeight="1">
      <c r="B26" s="696"/>
      <c r="C26" s="697"/>
      <c r="D26" s="697"/>
      <c r="E26" s="697"/>
      <c r="F26" s="697"/>
      <c r="G26" s="697"/>
      <c r="H26" s="697"/>
      <c r="I26" s="697"/>
      <c r="J26" s="697"/>
      <c r="K26" s="698"/>
      <c r="L26" s="696"/>
      <c r="M26" s="697"/>
      <c r="N26" s="697"/>
      <c r="O26" s="697"/>
      <c r="P26" s="697"/>
      <c r="Q26" s="697"/>
      <c r="R26" s="697"/>
      <c r="S26" s="697"/>
      <c r="T26" s="697"/>
      <c r="U26" s="698"/>
    </row>
    <row r="27" spans="2:21" ht="26.25" customHeight="1">
      <c r="B27" s="699"/>
      <c r="C27" s="700"/>
      <c r="D27" s="700"/>
      <c r="E27" s="700"/>
      <c r="F27" s="700"/>
      <c r="G27" s="700"/>
      <c r="H27" s="700"/>
      <c r="I27" s="700"/>
      <c r="J27" s="700"/>
      <c r="K27" s="701"/>
      <c r="L27" s="699"/>
      <c r="M27" s="700"/>
      <c r="N27" s="700"/>
      <c r="O27" s="700"/>
      <c r="P27" s="700"/>
      <c r="Q27" s="700"/>
      <c r="R27" s="700"/>
      <c r="S27" s="700"/>
      <c r="T27" s="700"/>
      <c r="U27" s="701"/>
    </row>
    <row r="28" spans="2:21" ht="26.25" customHeight="1">
      <c r="B28" s="669" t="s">
        <v>607</v>
      </c>
      <c r="C28" s="669"/>
      <c r="D28" s="690" t="s">
        <v>608</v>
      </c>
      <c r="E28" s="691"/>
      <c r="F28" s="691"/>
      <c r="G28" s="691"/>
      <c r="H28" s="691"/>
      <c r="I28" s="691"/>
      <c r="J28" s="691"/>
      <c r="K28" s="691"/>
      <c r="L28" s="691"/>
      <c r="M28" s="691"/>
      <c r="N28" s="691"/>
      <c r="O28" s="691"/>
      <c r="P28" s="691"/>
      <c r="Q28" s="691"/>
      <c r="R28" s="691"/>
      <c r="S28" s="691"/>
      <c r="T28" s="691"/>
      <c r="U28" s="692"/>
    </row>
    <row r="29" spans="2:21" ht="26.25" customHeight="1">
      <c r="B29" s="693"/>
      <c r="C29" s="694"/>
      <c r="D29" s="694"/>
      <c r="E29" s="694"/>
      <c r="F29" s="694"/>
      <c r="G29" s="694"/>
      <c r="H29" s="694"/>
      <c r="I29" s="694"/>
      <c r="J29" s="694"/>
      <c r="K29" s="694"/>
      <c r="L29" s="694"/>
      <c r="M29" s="694"/>
      <c r="N29" s="694"/>
      <c r="O29" s="694"/>
      <c r="P29" s="694"/>
      <c r="Q29" s="694"/>
      <c r="R29" s="694"/>
      <c r="S29" s="694"/>
      <c r="T29" s="694"/>
      <c r="U29" s="695"/>
    </row>
    <row r="30" spans="2:21" ht="26.25" customHeight="1">
      <c r="B30" s="696"/>
      <c r="C30" s="697"/>
      <c r="D30" s="697"/>
      <c r="E30" s="697"/>
      <c r="F30" s="697"/>
      <c r="G30" s="697"/>
      <c r="H30" s="697"/>
      <c r="I30" s="697"/>
      <c r="J30" s="697"/>
      <c r="K30" s="697"/>
      <c r="L30" s="697"/>
      <c r="M30" s="697"/>
      <c r="N30" s="697"/>
      <c r="O30" s="697"/>
      <c r="P30" s="697"/>
      <c r="Q30" s="697"/>
      <c r="R30" s="697"/>
      <c r="S30" s="697"/>
      <c r="T30" s="697"/>
      <c r="U30" s="698"/>
    </row>
    <row r="31" spans="2:21" ht="26.25" customHeight="1">
      <c r="B31" s="696"/>
      <c r="C31" s="697"/>
      <c r="D31" s="697"/>
      <c r="E31" s="697"/>
      <c r="F31" s="697"/>
      <c r="G31" s="697"/>
      <c r="H31" s="697"/>
      <c r="I31" s="697"/>
      <c r="J31" s="697"/>
      <c r="K31" s="697"/>
      <c r="L31" s="697"/>
      <c r="M31" s="697"/>
      <c r="N31" s="697"/>
      <c r="O31" s="697"/>
      <c r="P31" s="697"/>
      <c r="Q31" s="697"/>
      <c r="R31" s="697"/>
      <c r="S31" s="697"/>
      <c r="T31" s="697"/>
      <c r="U31" s="698"/>
    </row>
    <row r="32" spans="2:21" ht="26.25" customHeight="1">
      <c r="B32" s="696"/>
      <c r="C32" s="697"/>
      <c r="D32" s="697"/>
      <c r="E32" s="697"/>
      <c r="F32" s="697"/>
      <c r="G32" s="697"/>
      <c r="H32" s="697"/>
      <c r="I32" s="697"/>
      <c r="J32" s="697"/>
      <c r="K32" s="697"/>
      <c r="L32" s="697"/>
      <c r="M32" s="697"/>
      <c r="N32" s="697"/>
      <c r="O32" s="697"/>
      <c r="P32" s="697"/>
      <c r="Q32" s="697"/>
      <c r="R32" s="697"/>
      <c r="S32" s="697"/>
      <c r="T32" s="697"/>
      <c r="U32" s="698"/>
    </row>
    <row r="33" spans="2:22" ht="26.25" customHeight="1">
      <c r="B33" s="696"/>
      <c r="C33" s="697"/>
      <c r="D33" s="697"/>
      <c r="E33" s="697"/>
      <c r="F33" s="697"/>
      <c r="G33" s="697"/>
      <c r="H33" s="697"/>
      <c r="I33" s="697"/>
      <c r="J33" s="697"/>
      <c r="K33" s="697"/>
      <c r="L33" s="697"/>
      <c r="M33" s="697"/>
      <c r="N33" s="697"/>
      <c r="O33" s="697"/>
      <c r="P33" s="697"/>
      <c r="Q33" s="697"/>
      <c r="R33" s="697"/>
      <c r="S33" s="697"/>
      <c r="T33" s="697"/>
      <c r="U33" s="698"/>
    </row>
    <row r="34" spans="2:22" ht="26.25" customHeight="1">
      <c r="B34" s="699"/>
      <c r="C34" s="700"/>
      <c r="D34" s="700"/>
      <c r="E34" s="700"/>
      <c r="F34" s="700"/>
      <c r="G34" s="700"/>
      <c r="H34" s="700"/>
      <c r="I34" s="700"/>
      <c r="J34" s="700"/>
      <c r="K34" s="700"/>
      <c r="L34" s="700"/>
      <c r="M34" s="700"/>
      <c r="N34" s="700"/>
      <c r="O34" s="700"/>
      <c r="P34" s="700"/>
      <c r="Q34" s="700"/>
      <c r="R34" s="700"/>
      <c r="S34" s="700"/>
      <c r="T34" s="700"/>
      <c r="U34" s="701"/>
    </row>
    <row r="35" spans="2:22" ht="18" customHeight="1">
      <c r="B35" s="702" t="s">
        <v>609</v>
      </c>
      <c r="C35" s="705"/>
      <c r="D35" s="705"/>
      <c r="E35" s="673" t="s">
        <v>610</v>
      </c>
      <c r="F35" s="675"/>
      <c r="G35" s="673" t="s">
        <v>611</v>
      </c>
      <c r="H35" s="675"/>
      <c r="I35" s="669" t="s">
        <v>612</v>
      </c>
      <c r="J35" s="669"/>
      <c r="K35" s="673" t="s">
        <v>613</v>
      </c>
      <c r="L35" s="674"/>
      <c r="M35" s="675"/>
      <c r="N35" s="673" t="s">
        <v>614</v>
      </c>
      <c r="O35" s="674"/>
      <c r="P35" s="387" t="s">
        <v>615</v>
      </c>
      <c r="Q35" s="673" t="s">
        <v>616</v>
      </c>
      <c r="R35" s="674"/>
      <c r="S35" s="674"/>
      <c r="T35" s="674"/>
      <c r="U35" s="675"/>
    </row>
    <row r="36" spans="2:22" ht="18" customHeight="1">
      <c r="B36" s="703"/>
      <c r="C36" s="668"/>
      <c r="D36" s="668"/>
      <c r="E36" s="669"/>
      <c r="F36" s="669"/>
      <c r="G36" s="669"/>
      <c r="H36" s="669"/>
      <c r="I36" s="669"/>
      <c r="J36" s="669"/>
      <c r="K36" s="669"/>
      <c r="L36" s="669"/>
      <c r="M36" s="669"/>
      <c r="N36" s="706"/>
      <c r="O36" s="706"/>
      <c r="P36" s="388"/>
      <c r="Q36" s="707"/>
      <c r="R36" s="708"/>
      <c r="S36" s="708"/>
      <c r="T36" s="708"/>
      <c r="U36" s="709"/>
    </row>
    <row r="37" spans="2:22" ht="18" customHeight="1">
      <c r="B37" s="703"/>
      <c r="C37" s="668"/>
      <c r="D37" s="668"/>
      <c r="E37" s="669"/>
      <c r="F37" s="669"/>
      <c r="G37" s="673"/>
      <c r="H37" s="675"/>
      <c r="I37" s="673"/>
      <c r="J37" s="675"/>
      <c r="K37" s="673"/>
      <c r="L37" s="674"/>
      <c r="M37" s="675"/>
      <c r="N37" s="670"/>
      <c r="O37" s="672"/>
      <c r="P37" s="388"/>
      <c r="Q37" s="710"/>
      <c r="R37" s="711"/>
      <c r="S37" s="711"/>
      <c r="T37" s="711"/>
      <c r="U37" s="712"/>
    </row>
    <row r="38" spans="2:22" ht="18" customHeight="1">
      <c r="B38" s="703"/>
      <c r="C38" s="668"/>
      <c r="D38" s="668"/>
      <c r="E38" s="673"/>
      <c r="F38" s="675"/>
      <c r="G38" s="669"/>
      <c r="H38" s="669"/>
      <c r="I38" s="669"/>
      <c r="J38" s="669"/>
      <c r="K38" s="669"/>
      <c r="L38" s="669"/>
      <c r="M38" s="669"/>
      <c r="N38" s="670"/>
      <c r="O38" s="672"/>
      <c r="P38" s="388"/>
      <c r="Q38" s="710"/>
      <c r="R38" s="711"/>
      <c r="S38" s="711"/>
      <c r="T38" s="711"/>
      <c r="U38" s="712"/>
    </row>
    <row r="39" spans="2:22" ht="18" customHeight="1">
      <c r="B39" s="703"/>
      <c r="C39" s="668"/>
      <c r="D39" s="668"/>
      <c r="E39" s="669"/>
      <c r="F39" s="669"/>
      <c r="G39" s="669"/>
      <c r="H39" s="669"/>
      <c r="I39" s="669"/>
      <c r="J39" s="669"/>
      <c r="K39" s="673"/>
      <c r="L39" s="674"/>
      <c r="M39" s="675"/>
      <c r="N39" s="669"/>
      <c r="O39" s="669"/>
      <c r="P39" s="388"/>
      <c r="Q39" s="710"/>
      <c r="R39" s="711"/>
      <c r="S39" s="711"/>
      <c r="T39" s="711"/>
      <c r="U39" s="712"/>
    </row>
    <row r="40" spans="2:22" ht="18" customHeight="1">
      <c r="B40" s="704"/>
      <c r="C40" s="389"/>
      <c r="D40" s="390"/>
      <c r="E40" s="390"/>
      <c r="F40" s="390"/>
      <c r="G40" s="390"/>
      <c r="H40" s="390"/>
      <c r="I40" s="390"/>
      <c r="J40" s="390"/>
      <c r="K40" s="679" t="s">
        <v>617</v>
      </c>
      <c r="L40" s="679"/>
      <c r="M40" s="679"/>
      <c r="N40" s="680">
        <f>N36*P36+N37*P37+N38*P38+N39*P39</f>
        <v>0</v>
      </c>
      <c r="O40" s="681"/>
      <c r="P40" s="391"/>
      <c r="Q40" s="713"/>
      <c r="R40" s="714"/>
      <c r="S40" s="714"/>
      <c r="T40" s="714"/>
      <c r="U40" s="715"/>
    </row>
    <row r="41" spans="2:22" ht="24" customHeight="1">
      <c r="B41" s="682" t="s">
        <v>618</v>
      </c>
      <c r="C41" s="683"/>
      <c r="D41" s="683"/>
      <c r="E41" s="669" t="s">
        <v>610</v>
      </c>
      <c r="F41" s="669"/>
      <c r="G41" s="669" t="s">
        <v>619</v>
      </c>
      <c r="H41" s="669"/>
      <c r="I41" s="669" t="s">
        <v>620</v>
      </c>
      <c r="J41" s="669"/>
      <c r="K41" s="673"/>
      <c r="L41" s="674"/>
      <c r="M41" s="675"/>
      <c r="N41" s="684"/>
      <c r="O41" s="685"/>
      <c r="P41" s="685"/>
      <c r="Q41" s="685"/>
      <c r="R41" s="685"/>
      <c r="S41" s="685"/>
      <c r="T41" s="685"/>
      <c r="U41" s="686"/>
    </row>
    <row r="42" spans="2:22" ht="24" customHeight="1">
      <c r="B42" s="682"/>
      <c r="C42" s="666" t="s">
        <v>621</v>
      </c>
      <c r="D42" s="667"/>
      <c r="E42" s="668"/>
      <c r="F42" s="668"/>
      <c r="G42" s="669"/>
      <c r="H42" s="669"/>
      <c r="I42" s="669"/>
      <c r="J42" s="669"/>
      <c r="K42" s="673"/>
      <c r="L42" s="674"/>
      <c r="M42" s="675"/>
      <c r="N42" s="666" t="s">
        <v>622</v>
      </c>
      <c r="O42" s="667"/>
      <c r="P42" s="676"/>
      <c r="Q42" s="677"/>
      <c r="R42" s="677"/>
      <c r="S42" s="677"/>
      <c r="T42" s="677"/>
      <c r="U42" s="678"/>
    </row>
    <row r="43" spans="2:22" ht="24" customHeight="1">
      <c r="B43" s="682"/>
      <c r="C43" s="666" t="s">
        <v>604</v>
      </c>
      <c r="D43" s="667"/>
      <c r="E43" s="668"/>
      <c r="F43" s="668"/>
      <c r="G43" s="669"/>
      <c r="H43" s="669"/>
      <c r="I43" s="669"/>
      <c r="J43" s="669"/>
      <c r="K43" s="670"/>
      <c r="L43" s="671"/>
      <c r="M43" s="672"/>
      <c r="N43" s="666" t="s">
        <v>623</v>
      </c>
      <c r="O43" s="667"/>
      <c r="P43" s="670"/>
      <c r="Q43" s="674"/>
      <c r="R43" s="674"/>
      <c r="S43" s="674"/>
      <c r="T43" s="674"/>
      <c r="U43" s="675"/>
      <c r="V43" s="392"/>
    </row>
    <row r="44" spans="2:22" ht="24" customHeight="1">
      <c r="B44" s="682"/>
      <c r="C44" s="666" t="s">
        <v>624</v>
      </c>
      <c r="D44" s="687"/>
      <c r="E44" s="687"/>
      <c r="F44" s="667"/>
      <c r="G44" s="673"/>
      <c r="H44" s="674"/>
      <c r="I44" s="674"/>
      <c r="J44" s="675"/>
      <c r="K44" s="393"/>
      <c r="L44" s="393"/>
      <c r="M44" s="394"/>
      <c r="N44" s="688" t="s">
        <v>625</v>
      </c>
      <c r="O44" s="689"/>
      <c r="P44" s="676">
        <f>P42+P43+N40</f>
        <v>0</v>
      </c>
      <c r="Q44" s="677"/>
      <c r="R44" s="677"/>
      <c r="S44" s="677"/>
      <c r="T44" s="677"/>
      <c r="U44" s="678"/>
    </row>
    <row r="45" spans="2:22" ht="8.25" customHeight="1">
      <c r="B45" s="665"/>
      <c r="C45" s="665"/>
      <c r="D45" s="665"/>
      <c r="E45" s="665"/>
      <c r="F45" s="665"/>
      <c r="G45" s="665"/>
      <c r="H45" s="665"/>
      <c r="I45" s="665"/>
      <c r="J45" s="665"/>
      <c r="K45" s="665"/>
      <c r="L45" s="665"/>
      <c r="M45" s="665"/>
      <c r="N45" s="665"/>
      <c r="O45" s="665"/>
      <c r="P45" s="665"/>
      <c r="Q45" s="665"/>
      <c r="R45" s="665"/>
      <c r="S45" s="665"/>
      <c r="T45" s="665"/>
      <c r="U45" s="665"/>
    </row>
    <row r="46" spans="2:22" ht="23.25" customHeight="1">
      <c r="B46" s="656" t="s">
        <v>626</v>
      </c>
      <c r="C46" s="657"/>
      <c r="D46" s="657"/>
      <c r="E46" s="657"/>
      <c r="F46" s="657"/>
      <c r="G46" s="657"/>
      <c r="H46" s="657"/>
      <c r="I46" s="657"/>
      <c r="J46" s="657"/>
      <c r="K46" s="657"/>
      <c r="L46" s="657"/>
      <c r="M46" s="657"/>
      <c r="N46" s="657"/>
      <c r="O46" s="657"/>
      <c r="P46" s="657"/>
      <c r="Q46" s="657"/>
      <c r="R46" s="657"/>
      <c r="S46" s="657"/>
      <c r="T46" s="657"/>
      <c r="U46" s="658"/>
    </row>
    <row r="47" spans="2:22" ht="23.25" customHeight="1">
      <c r="B47" s="659" t="s">
        <v>627</v>
      </c>
      <c r="C47" s="660"/>
      <c r="D47" s="660"/>
      <c r="E47" s="660"/>
      <c r="F47" s="660"/>
      <c r="G47" s="660"/>
      <c r="H47" s="660"/>
      <c r="I47" s="660"/>
      <c r="J47" s="660"/>
      <c r="K47" s="660"/>
      <c r="L47" s="660"/>
      <c r="M47" s="660"/>
      <c r="N47" s="660"/>
      <c r="O47" s="660"/>
      <c r="P47" s="660"/>
      <c r="Q47" s="660"/>
      <c r="R47" s="660"/>
      <c r="S47" s="660"/>
      <c r="T47" s="660"/>
      <c r="U47" s="661"/>
    </row>
    <row r="48" spans="2:22" ht="23.25" customHeight="1">
      <c r="B48" s="662" t="s">
        <v>628</v>
      </c>
      <c r="C48" s="663"/>
      <c r="D48" s="663"/>
      <c r="E48" s="663"/>
      <c r="F48" s="663"/>
      <c r="G48" s="663"/>
      <c r="H48" s="663"/>
      <c r="I48" s="663"/>
      <c r="J48" s="663"/>
      <c r="K48" s="663"/>
      <c r="L48" s="663"/>
      <c r="M48" s="663"/>
      <c r="N48" s="663"/>
      <c r="O48" s="663"/>
      <c r="P48" s="663"/>
      <c r="Q48" s="663"/>
      <c r="R48" s="663"/>
      <c r="S48" s="663"/>
      <c r="T48" s="663"/>
      <c r="U48" s="664"/>
    </row>
    <row r="49" spans="2:21" ht="23.25" customHeight="1">
      <c r="B49" s="630" t="s">
        <v>629</v>
      </c>
      <c r="C49" s="631"/>
      <c r="D49" s="631"/>
      <c r="E49" s="631"/>
      <c r="F49" s="631"/>
      <c r="G49" s="631"/>
      <c r="H49" s="631"/>
      <c r="I49" s="631"/>
      <c r="J49" s="631"/>
      <c r="K49" s="631"/>
      <c r="L49" s="631"/>
      <c r="M49" s="631"/>
      <c r="N49" s="631"/>
      <c r="O49" s="631"/>
      <c r="P49" s="631"/>
      <c r="Q49" s="631"/>
      <c r="R49" s="631"/>
      <c r="S49" s="631"/>
      <c r="T49" s="631"/>
      <c r="U49" s="632"/>
    </row>
    <row r="50" spans="2:21" ht="23.25" customHeight="1">
      <c r="B50" s="630" t="s">
        <v>630</v>
      </c>
      <c r="C50" s="631"/>
      <c r="D50" s="631"/>
      <c r="E50" s="631"/>
      <c r="F50" s="631"/>
      <c r="G50" s="631"/>
      <c r="H50" s="631"/>
      <c r="I50" s="631"/>
      <c r="J50" s="631"/>
      <c r="K50" s="631"/>
      <c r="L50" s="631"/>
      <c r="M50" s="631"/>
      <c r="N50" s="631"/>
      <c r="O50" s="631"/>
      <c r="P50" s="631"/>
      <c r="Q50" s="631"/>
      <c r="R50" s="631"/>
      <c r="S50" s="631"/>
      <c r="T50" s="631"/>
      <c r="U50" s="632"/>
    </row>
    <row r="51" spans="2:21" ht="23.25" customHeight="1">
      <c r="B51" s="630" t="s">
        <v>631</v>
      </c>
      <c r="C51" s="631"/>
      <c r="D51" s="631"/>
      <c r="E51" s="631"/>
      <c r="F51" s="631"/>
      <c r="G51" s="631"/>
      <c r="H51" s="631"/>
      <c r="I51" s="631"/>
      <c r="J51" s="631"/>
      <c r="K51" s="631"/>
      <c r="L51" s="631"/>
      <c r="M51" s="631"/>
      <c r="N51" s="631"/>
      <c r="O51" s="631"/>
      <c r="P51" s="631"/>
      <c r="Q51" s="631"/>
      <c r="R51" s="631"/>
      <c r="S51" s="631"/>
      <c r="T51" s="631"/>
      <c r="U51" s="632"/>
    </row>
    <row r="52" spans="2:21" ht="23.25" customHeight="1">
      <c r="B52" s="630" t="s">
        <v>632</v>
      </c>
      <c r="C52" s="631"/>
      <c r="D52" s="631"/>
      <c r="E52" s="631"/>
      <c r="F52" s="631"/>
      <c r="G52" s="631"/>
      <c r="H52" s="631"/>
      <c r="I52" s="631"/>
      <c r="J52" s="631"/>
      <c r="K52" s="631"/>
      <c r="L52" s="631"/>
      <c r="M52" s="631"/>
      <c r="N52" s="631"/>
      <c r="O52" s="631"/>
      <c r="P52" s="631"/>
      <c r="Q52" s="631"/>
      <c r="R52" s="631"/>
      <c r="S52" s="631"/>
      <c r="T52" s="631"/>
      <c r="U52" s="632"/>
    </row>
    <row r="53" spans="2:21" ht="23.25" customHeight="1">
      <c r="B53" s="630" t="s">
        <v>633</v>
      </c>
      <c r="C53" s="631"/>
      <c r="D53" s="631"/>
      <c r="E53" s="631"/>
      <c r="F53" s="631"/>
      <c r="G53" s="631"/>
      <c r="H53" s="631"/>
      <c r="I53" s="631"/>
      <c r="J53" s="631"/>
      <c r="K53" s="631"/>
      <c r="L53" s="631"/>
      <c r="M53" s="631"/>
      <c r="N53" s="631"/>
      <c r="O53" s="631"/>
      <c r="P53" s="631"/>
      <c r="Q53" s="631"/>
      <c r="R53" s="631"/>
      <c r="S53" s="631"/>
      <c r="T53" s="631"/>
      <c r="U53" s="632"/>
    </row>
    <row r="54" spans="2:21" ht="23.25" customHeight="1">
      <c r="B54" s="630" t="s">
        <v>631</v>
      </c>
      <c r="C54" s="631"/>
      <c r="D54" s="631"/>
      <c r="E54" s="631"/>
      <c r="F54" s="631"/>
      <c r="G54" s="631"/>
      <c r="H54" s="631"/>
      <c r="I54" s="631"/>
      <c r="J54" s="631"/>
      <c r="K54" s="631"/>
      <c r="L54" s="631"/>
      <c r="M54" s="631"/>
      <c r="N54" s="631"/>
      <c r="O54" s="631"/>
      <c r="P54" s="631"/>
      <c r="Q54" s="631"/>
      <c r="R54" s="631"/>
      <c r="S54" s="631"/>
      <c r="T54" s="631"/>
      <c r="U54" s="632"/>
    </row>
    <row r="55" spans="2:21" ht="23.25" customHeight="1">
      <c r="B55" s="630" t="s">
        <v>634</v>
      </c>
      <c r="C55" s="631"/>
      <c r="D55" s="631"/>
      <c r="E55" s="631"/>
      <c r="F55" s="631"/>
      <c r="G55" s="631"/>
      <c r="H55" s="631"/>
      <c r="I55" s="631"/>
      <c r="J55" s="631"/>
      <c r="K55" s="631"/>
      <c r="L55" s="631"/>
      <c r="M55" s="631"/>
      <c r="N55" s="631"/>
      <c r="O55" s="631"/>
      <c r="P55" s="631"/>
      <c r="Q55" s="631"/>
      <c r="R55" s="631"/>
      <c r="S55" s="631"/>
      <c r="T55" s="631"/>
      <c r="U55" s="632"/>
    </row>
    <row r="56" spans="2:21" ht="23.25" customHeight="1">
      <c r="B56" s="630" t="s">
        <v>632</v>
      </c>
      <c r="C56" s="631"/>
      <c r="D56" s="631"/>
      <c r="E56" s="631"/>
      <c r="F56" s="631"/>
      <c r="G56" s="631"/>
      <c r="H56" s="631"/>
      <c r="I56" s="631"/>
      <c r="J56" s="631"/>
      <c r="K56" s="631"/>
      <c r="L56" s="631"/>
      <c r="M56" s="631"/>
      <c r="N56" s="631"/>
      <c r="O56" s="631"/>
      <c r="P56" s="631"/>
      <c r="Q56" s="631"/>
      <c r="R56" s="631"/>
      <c r="S56" s="631"/>
      <c r="T56" s="631"/>
      <c r="U56" s="632"/>
    </row>
    <row r="57" spans="2:21" ht="23.25" customHeight="1">
      <c r="B57" s="630" t="s">
        <v>635</v>
      </c>
      <c r="C57" s="631"/>
      <c r="D57" s="631"/>
      <c r="E57" s="631"/>
      <c r="F57" s="631"/>
      <c r="G57" s="631"/>
      <c r="H57" s="631"/>
      <c r="I57" s="631"/>
      <c r="J57" s="631"/>
      <c r="K57" s="631"/>
      <c r="L57" s="631"/>
      <c r="M57" s="631"/>
      <c r="N57" s="631"/>
      <c r="O57" s="631"/>
      <c r="P57" s="631"/>
      <c r="Q57" s="631"/>
      <c r="R57" s="631"/>
      <c r="S57" s="631"/>
      <c r="T57" s="631"/>
      <c r="U57" s="632"/>
    </row>
    <row r="58" spans="2:21" ht="23.25" customHeight="1">
      <c r="B58" s="630" t="s">
        <v>636</v>
      </c>
      <c r="C58" s="631"/>
      <c r="D58" s="631"/>
      <c r="E58" s="631"/>
      <c r="F58" s="631"/>
      <c r="G58" s="631"/>
      <c r="H58" s="631"/>
      <c r="I58" s="631"/>
      <c r="J58" s="631"/>
      <c r="K58" s="631"/>
      <c r="L58" s="631"/>
      <c r="M58" s="631"/>
      <c r="N58" s="631"/>
      <c r="O58" s="631"/>
      <c r="P58" s="631"/>
      <c r="Q58" s="631"/>
      <c r="R58" s="631"/>
      <c r="S58" s="631"/>
      <c r="T58" s="631"/>
      <c r="U58" s="632"/>
    </row>
    <row r="59" spans="2:21" ht="21.75" customHeight="1">
      <c r="B59" s="633" t="s">
        <v>448</v>
      </c>
      <c r="C59" s="634"/>
      <c r="D59" s="637"/>
      <c r="E59" s="638"/>
      <c r="F59" s="638"/>
      <c r="G59" s="638"/>
      <c r="H59" s="638"/>
      <c r="I59" s="638"/>
      <c r="J59" s="638"/>
      <c r="K59" s="638"/>
      <c r="L59" s="638"/>
      <c r="M59" s="638"/>
      <c r="N59" s="638"/>
      <c r="O59" s="638"/>
      <c r="P59" s="638"/>
      <c r="Q59" s="638"/>
      <c r="R59" s="638"/>
      <c r="S59" s="638"/>
      <c r="T59" s="638"/>
      <c r="U59" s="639"/>
    </row>
    <row r="60" spans="2:21" ht="21" customHeight="1">
      <c r="B60" s="635"/>
      <c r="C60" s="636"/>
      <c r="D60" s="640"/>
      <c r="E60" s="641"/>
      <c r="F60" s="641"/>
      <c r="G60" s="641"/>
      <c r="H60" s="641"/>
      <c r="I60" s="641"/>
      <c r="J60" s="641"/>
      <c r="K60" s="641"/>
      <c r="L60" s="641"/>
      <c r="M60" s="641"/>
      <c r="N60" s="641"/>
      <c r="O60" s="641"/>
      <c r="P60" s="641"/>
      <c r="Q60" s="641"/>
      <c r="R60" s="641"/>
      <c r="S60" s="641"/>
      <c r="T60" s="641"/>
      <c r="U60" s="642"/>
    </row>
    <row r="61" spans="2:21" ht="26.25" customHeight="1">
      <c r="B61" s="643" t="s">
        <v>637</v>
      </c>
      <c r="C61" s="644"/>
      <c r="D61" s="644"/>
      <c r="E61" s="644"/>
      <c r="F61" s="644"/>
      <c r="G61" s="645"/>
      <c r="H61" s="649" t="s">
        <v>449</v>
      </c>
      <c r="I61" s="650"/>
      <c r="J61" s="651"/>
      <c r="K61" s="649" t="s">
        <v>638</v>
      </c>
      <c r="L61" s="651"/>
      <c r="M61" s="649" t="s">
        <v>695</v>
      </c>
      <c r="N61" s="650"/>
      <c r="O61" s="650"/>
      <c r="P61" s="650"/>
      <c r="Q61" s="651"/>
      <c r="R61" s="649" t="s">
        <v>638</v>
      </c>
      <c r="S61" s="650"/>
      <c r="T61" s="650"/>
      <c r="U61" s="651"/>
    </row>
    <row r="62" spans="2:21" ht="39.75" customHeight="1">
      <c r="B62" s="646"/>
      <c r="C62" s="647"/>
      <c r="D62" s="647"/>
      <c r="E62" s="647"/>
      <c r="F62" s="647"/>
      <c r="G62" s="648"/>
      <c r="H62" s="655" t="s">
        <v>639</v>
      </c>
      <c r="I62" s="628"/>
      <c r="J62" s="629"/>
      <c r="K62" s="627"/>
      <c r="L62" s="629"/>
      <c r="M62" s="652"/>
      <c r="N62" s="653"/>
      <c r="O62" s="653"/>
      <c r="P62" s="653"/>
      <c r="Q62" s="654"/>
      <c r="R62" s="627"/>
      <c r="S62" s="628"/>
      <c r="T62" s="628"/>
      <c r="U62" s="629"/>
    </row>
    <row r="65" spans="2:21" ht="21.75" customHeight="1">
      <c r="B65" s="395"/>
      <c r="C65" s="395"/>
      <c r="D65" s="395"/>
      <c r="E65" s="395"/>
      <c r="F65" s="395"/>
      <c r="G65" s="395"/>
      <c r="H65" s="395"/>
      <c r="I65" s="395"/>
      <c r="J65" s="395"/>
      <c r="K65" s="395"/>
      <c r="L65" s="395"/>
      <c r="M65" s="395"/>
      <c r="N65" s="395"/>
      <c r="O65" s="395"/>
      <c r="P65" s="395"/>
      <c r="Q65" s="395"/>
      <c r="R65" s="395"/>
      <c r="S65" s="395"/>
      <c r="T65" s="395"/>
      <c r="U65" s="395"/>
    </row>
  </sheetData>
  <mergeCells count="121">
    <mergeCell ref="B3:U3"/>
    <mergeCell ref="B4:C5"/>
    <mergeCell ref="D4:I5"/>
    <mergeCell ref="J4:K5"/>
    <mergeCell ref="L4:O5"/>
    <mergeCell ref="P4:Q5"/>
    <mergeCell ref="R4:U5"/>
    <mergeCell ref="R6:U6"/>
    <mergeCell ref="R7:U7"/>
    <mergeCell ref="B8:C9"/>
    <mergeCell ref="D8:I9"/>
    <mergeCell ref="J8:K9"/>
    <mergeCell ref="L8:Q9"/>
    <mergeCell ref="R8:S9"/>
    <mergeCell ref="T8:U9"/>
    <mergeCell ref="B6:C7"/>
    <mergeCell ref="D6:I7"/>
    <mergeCell ref="J6:K7"/>
    <mergeCell ref="L6:M7"/>
    <mergeCell ref="N6:O7"/>
    <mergeCell ref="P6:Q7"/>
    <mergeCell ref="B16:C17"/>
    <mergeCell ref="D16:K17"/>
    <mergeCell ref="L16:M17"/>
    <mergeCell ref="N16:U16"/>
    <mergeCell ref="N17:U17"/>
    <mergeCell ref="B18:K27"/>
    <mergeCell ref="L18:U27"/>
    <mergeCell ref="B10:C11"/>
    <mergeCell ref="R10:U10"/>
    <mergeCell ref="R11:U11"/>
    <mergeCell ref="B12:U12"/>
    <mergeCell ref="B13:C15"/>
    <mergeCell ref="D13:U15"/>
    <mergeCell ref="B28:C28"/>
    <mergeCell ref="D28:U28"/>
    <mergeCell ref="B29:U34"/>
    <mergeCell ref="B35:B40"/>
    <mergeCell ref="C35:D35"/>
    <mergeCell ref="E35:F35"/>
    <mergeCell ref="G35:H35"/>
    <mergeCell ref="I35:J35"/>
    <mergeCell ref="K35:M35"/>
    <mergeCell ref="N35:O35"/>
    <mergeCell ref="Q35:U35"/>
    <mergeCell ref="C36:D36"/>
    <mergeCell ref="E36:F36"/>
    <mergeCell ref="G36:H36"/>
    <mergeCell ref="I36:J36"/>
    <mergeCell ref="K36:M36"/>
    <mergeCell ref="N36:O36"/>
    <mergeCell ref="Q36:U40"/>
    <mergeCell ref="C37:D37"/>
    <mergeCell ref="E37:F37"/>
    <mergeCell ref="C39:D39"/>
    <mergeCell ref="E39:F39"/>
    <mergeCell ref="G39:H39"/>
    <mergeCell ref="I39:J39"/>
    <mergeCell ref="K39:M39"/>
    <mergeCell ref="N39:O39"/>
    <mergeCell ref="G37:H37"/>
    <mergeCell ref="I37:J37"/>
    <mergeCell ref="K37:M37"/>
    <mergeCell ref="N37:O37"/>
    <mergeCell ref="C38:D38"/>
    <mergeCell ref="E38:F38"/>
    <mergeCell ref="G38:H38"/>
    <mergeCell ref="I38:J38"/>
    <mergeCell ref="K38:M38"/>
    <mergeCell ref="N38:O38"/>
    <mergeCell ref="E42:F42"/>
    <mergeCell ref="G42:H42"/>
    <mergeCell ref="I42:J42"/>
    <mergeCell ref="K42:M42"/>
    <mergeCell ref="N42:O42"/>
    <mergeCell ref="P42:U42"/>
    <mergeCell ref="K40:M40"/>
    <mergeCell ref="N40:O40"/>
    <mergeCell ref="B41:B44"/>
    <mergeCell ref="C41:D41"/>
    <mergeCell ref="E41:F41"/>
    <mergeCell ref="G41:H41"/>
    <mergeCell ref="I41:J41"/>
    <mergeCell ref="K41:M41"/>
    <mergeCell ref="N41:U41"/>
    <mergeCell ref="C42:D42"/>
    <mergeCell ref="P43:U43"/>
    <mergeCell ref="C44:F44"/>
    <mergeCell ref="G44:J44"/>
    <mergeCell ref="N44:O44"/>
    <mergeCell ref="P44:U44"/>
    <mergeCell ref="B45:U45"/>
    <mergeCell ref="C43:D43"/>
    <mergeCell ref="E43:F43"/>
    <mergeCell ref="G43:H43"/>
    <mergeCell ref="I43:J43"/>
    <mergeCell ref="K43:M43"/>
    <mergeCell ref="N43:O43"/>
    <mergeCell ref="B52:U52"/>
    <mergeCell ref="B53:U53"/>
    <mergeCell ref="B54:U54"/>
    <mergeCell ref="B55:U55"/>
    <mergeCell ref="B56:U56"/>
    <mergeCell ref="B57:U57"/>
    <mergeCell ref="B46:U46"/>
    <mergeCell ref="B47:U47"/>
    <mergeCell ref="B48:U48"/>
    <mergeCell ref="B49:U49"/>
    <mergeCell ref="B50:U50"/>
    <mergeCell ref="B51:U51"/>
    <mergeCell ref="R62:U62"/>
    <mergeCell ref="B58:U58"/>
    <mergeCell ref="B59:C60"/>
    <mergeCell ref="D59:U60"/>
    <mergeCell ref="B61:G62"/>
    <mergeCell ref="H61:J61"/>
    <mergeCell ref="K61:L61"/>
    <mergeCell ref="M61:Q62"/>
    <mergeCell ref="R61:U61"/>
    <mergeCell ref="H62:J62"/>
    <mergeCell ref="K62:L62"/>
  </mergeCells>
  <hyperlinks>
    <hyperlink ref="A1" location="Index!A1" display="Back to Index" xr:uid="{87AAE751-F993-4EF4-BA04-73971329EC5C}"/>
  </hyperlinks>
  <printOptions horizontalCentered="1" verticalCentered="1"/>
  <pageMargins left="0.74803149606299213" right="0.74803149606299213" top="0.98425196850393704" bottom="0.98425196850393704" header="0.51181102362204722" footer="0.51181102362204722"/>
  <pageSetup scale="46" orientation="portrait" r:id="rId1"/>
  <headerFooter alignWithMargins="0">
    <oddHeader>&amp;L&amp;"Arial,Bold"Supplier PPAP Workbook</oddHeader>
    <oddFooter>&amp;L&amp;8 04-0034
REV 
Effective: &amp;C&amp;8&amp;A&amp;R&amp;8Page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5537" r:id="rId4" name="Check Box 1">
              <controlPr locked="0" defaultSize="0" autoFill="0" autoLine="0" autoPict="0">
                <anchor moveWithCells="1">
                  <from>
                    <xdr:col>3</xdr:col>
                    <xdr:colOff>177800</xdr:colOff>
                    <xdr:row>9</xdr:row>
                    <xdr:rowOff>38100</xdr:rowOff>
                  </from>
                  <to>
                    <xdr:col>3</xdr:col>
                    <xdr:colOff>412750</xdr:colOff>
                    <xdr:row>9</xdr:row>
                    <xdr:rowOff>266700</xdr:rowOff>
                  </to>
                </anchor>
              </controlPr>
            </control>
          </mc:Choice>
        </mc:AlternateContent>
        <mc:AlternateContent xmlns:mc="http://schemas.openxmlformats.org/markup-compatibility/2006">
          <mc:Choice Requires="x14">
            <control shapeId="65538" r:id="rId5" name="Check Box 2">
              <controlPr locked="0" defaultSize="0" autoFill="0" autoLine="0" autoPict="0">
                <anchor moveWithCells="1">
                  <from>
                    <xdr:col>3</xdr:col>
                    <xdr:colOff>177800</xdr:colOff>
                    <xdr:row>9</xdr:row>
                    <xdr:rowOff>260350</xdr:rowOff>
                  </from>
                  <to>
                    <xdr:col>3</xdr:col>
                    <xdr:colOff>412750</xdr:colOff>
                    <xdr:row>10</xdr:row>
                    <xdr:rowOff>254000</xdr:rowOff>
                  </to>
                </anchor>
              </controlPr>
            </control>
          </mc:Choice>
        </mc:AlternateContent>
        <mc:AlternateContent xmlns:mc="http://schemas.openxmlformats.org/markup-compatibility/2006">
          <mc:Choice Requires="x14">
            <control shapeId="65539" r:id="rId6" name="Check Box 3">
              <controlPr locked="0" defaultSize="0" autoFill="0" autoLine="0" autoPict="0">
                <anchor moveWithCells="1">
                  <from>
                    <xdr:col>8</xdr:col>
                    <xdr:colOff>330200</xdr:colOff>
                    <xdr:row>10</xdr:row>
                    <xdr:rowOff>6350</xdr:rowOff>
                  </from>
                  <to>
                    <xdr:col>9</xdr:col>
                    <xdr:colOff>31750</xdr:colOff>
                    <xdr:row>10</xdr:row>
                    <xdr:rowOff>222250</xdr:rowOff>
                  </to>
                </anchor>
              </controlPr>
            </control>
          </mc:Choice>
        </mc:AlternateContent>
        <mc:AlternateContent xmlns:mc="http://schemas.openxmlformats.org/markup-compatibility/2006">
          <mc:Choice Requires="x14">
            <control shapeId="65540" r:id="rId7" name="Check Box 4">
              <controlPr locked="0" defaultSize="0" autoFill="0" autoLine="0" autoPict="0">
                <anchor moveWithCells="1">
                  <from>
                    <xdr:col>8</xdr:col>
                    <xdr:colOff>311150</xdr:colOff>
                    <xdr:row>9</xdr:row>
                    <xdr:rowOff>38100</xdr:rowOff>
                  </from>
                  <to>
                    <xdr:col>9</xdr:col>
                    <xdr:colOff>25400</xdr:colOff>
                    <xdr:row>9</xdr:row>
                    <xdr:rowOff>234950</xdr:rowOff>
                  </to>
                </anchor>
              </controlPr>
            </control>
          </mc:Choice>
        </mc:AlternateContent>
        <mc:AlternateContent xmlns:mc="http://schemas.openxmlformats.org/markup-compatibility/2006">
          <mc:Choice Requires="x14">
            <control shapeId="65541" r:id="rId8" name="Check Box 5">
              <controlPr locked="0" defaultSize="0" autoFill="0" autoLine="0" autoPict="0">
                <anchor moveWithCells="1">
                  <from>
                    <xdr:col>12</xdr:col>
                    <xdr:colOff>387350</xdr:colOff>
                    <xdr:row>9</xdr:row>
                    <xdr:rowOff>31750</xdr:rowOff>
                  </from>
                  <to>
                    <xdr:col>13</xdr:col>
                    <xdr:colOff>25400</xdr:colOff>
                    <xdr:row>9</xdr:row>
                    <xdr:rowOff>260350</xdr:rowOff>
                  </to>
                </anchor>
              </controlPr>
            </control>
          </mc:Choice>
        </mc:AlternateContent>
        <mc:AlternateContent xmlns:mc="http://schemas.openxmlformats.org/markup-compatibility/2006">
          <mc:Choice Requires="x14">
            <control shapeId="65542" r:id="rId9" name="Check Box 6">
              <controlPr locked="0" defaultSize="0" autoFill="0" autoLine="0" autoPict="0">
                <anchor moveWithCells="1">
                  <from>
                    <xdr:col>12</xdr:col>
                    <xdr:colOff>406400</xdr:colOff>
                    <xdr:row>9</xdr:row>
                    <xdr:rowOff>254000</xdr:rowOff>
                  </from>
                  <to>
                    <xdr:col>13</xdr:col>
                    <xdr:colOff>25400</xdr:colOff>
                    <xdr:row>10</xdr:row>
                    <xdr:rowOff>260350</xdr:rowOff>
                  </to>
                </anchor>
              </controlPr>
            </control>
          </mc:Choice>
        </mc:AlternateContent>
        <mc:AlternateContent xmlns:mc="http://schemas.openxmlformats.org/markup-compatibility/2006">
          <mc:Choice Requires="x14">
            <control shapeId="65543" r:id="rId10" name="Check Box 7">
              <controlPr defaultSize="0" autoFill="0" autoLine="0" autoPict="0">
                <anchor moveWithCells="1">
                  <from>
                    <xdr:col>1</xdr:col>
                    <xdr:colOff>82550</xdr:colOff>
                    <xdr:row>47</xdr:row>
                    <xdr:rowOff>38100</xdr:rowOff>
                  </from>
                  <to>
                    <xdr:col>1</xdr:col>
                    <xdr:colOff>387350</xdr:colOff>
                    <xdr:row>47</xdr:row>
                    <xdr:rowOff>260350</xdr:rowOff>
                  </to>
                </anchor>
              </controlPr>
            </control>
          </mc:Choice>
        </mc:AlternateContent>
        <mc:AlternateContent xmlns:mc="http://schemas.openxmlformats.org/markup-compatibility/2006">
          <mc:Choice Requires="x14">
            <control shapeId="65544" r:id="rId11" name="Check Box 8">
              <controlPr defaultSize="0" autoFill="0" autoLine="0" autoPict="0">
                <anchor moveWithCells="1">
                  <from>
                    <xdr:col>1</xdr:col>
                    <xdr:colOff>82550</xdr:colOff>
                    <xdr:row>49</xdr:row>
                    <xdr:rowOff>44450</xdr:rowOff>
                  </from>
                  <to>
                    <xdr:col>1</xdr:col>
                    <xdr:colOff>374650</xdr:colOff>
                    <xdr:row>49</xdr:row>
                    <xdr:rowOff>234950</xdr:rowOff>
                  </to>
                </anchor>
              </controlPr>
            </control>
          </mc:Choice>
        </mc:AlternateContent>
        <mc:AlternateContent xmlns:mc="http://schemas.openxmlformats.org/markup-compatibility/2006">
          <mc:Choice Requires="x14">
            <control shapeId="65545" r:id="rId12" name="Check Box 9">
              <controlPr defaultSize="0" autoFill="0" autoLine="0" autoPict="0">
                <anchor moveWithCells="1">
                  <from>
                    <xdr:col>1</xdr:col>
                    <xdr:colOff>101600</xdr:colOff>
                    <xdr:row>46</xdr:row>
                    <xdr:rowOff>38100</xdr:rowOff>
                  </from>
                  <to>
                    <xdr:col>1</xdr:col>
                    <xdr:colOff>342900</xdr:colOff>
                    <xdr:row>46</xdr:row>
                    <xdr:rowOff>234950</xdr:rowOff>
                  </to>
                </anchor>
              </controlPr>
            </control>
          </mc:Choice>
        </mc:AlternateContent>
        <mc:AlternateContent xmlns:mc="http://schemas.openxmlformats.org/markup-compatibility/2006">
          <mc:Choice Requires="x14">
            <control shapeId="65546" r:id="rId13" name="Check Box 10">
              <controlPr defaultSize="0" autoFill="0" autoLine="0" autoPict="0">
                <anchor moveWithCells="1">
                  <from>
                    <xdr:col>1</xdr:col>
                    <xdr:colOff>82550</xdr:colOff>
                    <xdr:row>48</xdr:row>
                    <xdr:rowOff>44450</xdr:rowOff>
                  </from>
                  <to>
                    <xdr:col>1</xdr:col>
                    <xdr:colOff>374650</xdr:colOff>
                    <xdr:row>48</xdr:row>
                    <xdr:rowOff>234950</xdr:rowOff>
                  </to>
                </anchor>
              </controlPr>
            </control>
          </mc:Choice>
        </mc:AlternateContent>
        <mc:AlternateContent xmlns:mc="http://schemas.openxmlformats.org/markup-compatibility/2006">
          <mc:Choice Requires="x14">
            <control shapeId="65547" r:id="rId14" name="Check Box 11">
              <controlPr defaultSize="0" autoFill="0" autoLine="0" autoPict="0">
                <anchor moveWithCells="1">
                  <from>
                    <xdr:col>1</xdr:col>
                    <xdr:colOff>82550</xdr:colOff>
                    <xdr:row>49</xdr:row>
                    <xdr:rowOff>44450</xdr:rowOff>
                  </from>
                  <to>
                    <xdr:col>1</xdr:col>
                    <xdr:colOff>374650</xdr:colOff>
                    <xdr:row>49</xdr:row>
                    <xdr:rowOff>234950</xdr:rowOff>
                  </to>
                </anchor>
              </controlPr>
            </control>
          </mc:Choice>
        </mc:AlternateContent>
        <mc:AlternateContent xmlns:mc="http://schemas.openxmlformats.org/markup-compatibility/2006">
          <mc:Choice Requires="x14">
            <control shapeId="65548" r:id="rId15" name="Check Box 12">
              <controlPr defaultSize="0" autoFill="0" autoLine="0" autoPict="0">
                <anchor moveWithCells="1">
                  <from>
                    <xdr:col>1</xdr:col>
                    <xdr:colOff>82550</xdr:colOff>
                    <xdr:row>50</xdr:row>
                    <xdr:rowOff>44450</xdr:rowOff>
                  </from>
                  <to>
                    <xdr:col>1</xdr:col>
                    <xdr:colOff>374650</xdr:colOff>
                    <xdr:row>50</xdr:row>
                    <xdr:rowOff>254000</xdr:rowOff>
                  </to>
                </anchor>
              </controlPr>
            </control>
          </mc:Choice>
        </mc:AlternateContent>
        <mc:AlternateContent xmlns:mc="http://schemas.openxmlformats.org/markup-compatibility/2006">
          <mc:Choice Requires="x14">
            <control shapeId="65549" r:id="rId16" name="Check Box 13">
              <controlPr defaultSize="0" autoFill="0" autoLine="0" autoPict="0">
                <anchor moveWithCells="1">
                  <from>
                    <xdr:col>1</xdr:col>
                    <xdr:colOff>82550</xdr:colOff>
                    <xdr:row>50</xdr:row>
                    <xdr:rowOff>44450</xdr:rowOff>
                  </from>
                  <to>
                    <xdr:col>1</xdr:col>
                    <xdr:colOff>374650</xdr:colOff>
                    <xdr:row>50</xdr:row>
                    <xdr:rowOff>254000</xdr:rowOff>
                  </to>
                </anchor>
              </controlPr>
            </control>
          </mc:Choice>
        </mc:AlternateContent>
        <mc:AlternateContent xmlns:mc="http://schemas.openxmlformats.org/markup-compatibility/2006">
          <mc:Choice Requires="x14">
            <control shapeId="65550" r:id="rId17" name="Check Box 14">
              <controlPr defaultSize="0" autoFill="0" autoLine="0" autoPict="0">
                <anchor moveWithCells="1">
                  <from>
                    <xdr:col>1</xdr:col>
                    <xdr:colOff>82550</xdr:colOff>
                    <xdr:row>51</xdr:row>
                    <xdr:rowOff>44450</xdr:rowOff>
                  </from>
                  <to>
                    <xdr:col>1</xdr:col>
                    <xdr:colOff>374650</xdr:colOff>
                    <xdr:row>51</xdr:row>
                    <xdr:rowOff>254000</xdr:rowOff>
                  </to>
                </anchor>
              </controlPr>
            </control>
          </mc:Choice>
        </mc:AlternateContent>
        <mc:AlternateContent xmlns:mc="http://schemas.openxmlformats.org/markup-compatibility/2006">
          <mc:Choice Requires="x14">
            <control shapeId="65551" r:id="rId18" name="Check Box 15">
              <controlPr defaultSize="0" autoFill="0" autoLine="0" autoPict="0">
                <anchor moveWithCells="1">
                  <from>
                    <xdr:col>1</xdr:col>
                    <xdr:colOff>82550</xdr:colOff>
                    <xdr:row>51</xdr:row>
                    <xdr:rowOff>44450</xdr:rowOff>
                  </from>
                  <to>
                    <xdr:col>1</xdr:col>
                    <xdr:colOff>374650</xdr:colOff>
                    <xdr:row>51</xdr:row>
                    <xdr:rowOff>254000</xdr:rowOff>
                  </to>
                </anchor>
              </controlPr>
            </control>
          </mc:Choice>
        </mc:AlternateContent>
        <mc:AlternateContent xmlns:mc="http://schemas.openxmlformats.org/markup-compatibility/2006">
          <mc:Choice Requires="x14">
            <control shapeId="65552" r:id="rId19" name="Check Box 16">
              <controlPr defaultSize="0" autoFill="0" autoLine="0" autoPict="0">
                <anchor moveWithCells="1">
                  <from>
                    <xdr:col>1</xdr:col>
                    <xdr:colOff>82550</xdr:colOff>
                    <xdr:row>52</xdr:row>
                    <xdr:rowOff>44450</xdr:rowOff>
                  </from>
                  <to>
                    <xdr:col>1</xdr:col>
                    <xdr:colOff>374650</xdr:colOff>
                    <xdr:row>52</xdr:row>
                    <xdr:rowOff>254000</xdr:rowOff>
                  </to>
                </anchor>
              </controlPr>
            </control>
          </mc:Choice>
        </mc:AlternateContent>
        <mc:AlternateContent xmlns:mc="http://schemas.openxmlformats.org/markup-compatibility/2006">
          <mc:Choice Requires="x14">
            <control shapeId="65553" r:id="rId20" name="Check Box 17">
              <controlPr defaultSize="0" autoFill="0" autoLine="0" autoPict="0">
                <anchor moveWithCells="1">
                  <from>
                    <xdr:col>1</xdr:col>
                    <xdr:colOff>82550</xdr:colOff>
                    <xdr:row>52</xdr:row>
                    <xdr:rowOff>44450</xdr:rowOff>
                  </from>
                  <to>
                    <xdr:col>1</xdr:col>
                    <xdr:colOff>374650</xdr:colOff>
                    <xdr:row>52</xdr:row>
                    <xdr:rowOff>254000</xdr:rowOff>
                  </to>
                </anchor>
              </controlPr>
            </control>
          </mc:Choice>
        </mc:AlternateContent>
        <mc:AlternateContent xmlns:mc="http://schemas.openxmlformats.org/markup-compatibility/2006">
          <mc:Choice Requires="x14">
            <control shapeId="65554" r:id="rId21" name="Check Box 18">
              <controlPr defaultSize="0" autoFill="0" autoLine="0" autoPict="0">
                <anchor moveWithCells="1">
                  <from>
                    <xdr:col>1</xdr:col>
                    <xdr:colOff>82550</xdr:colOff>
                    <xdr:row>53</xdr:row>
                    <xdr:rowOff>44450</xdr:rowOff>
                  </from>
                  <to>
                    <xdr:col>1</xdr:col>
                    <xdr:colOff>374650</xdr:colOff>
                    <xdr:row>53</xdr:row>
                    <xdr:rowOff>254000</xdr:rowOff>
                  </to>
                </anchor>
              </controlPr>
            </control>
          </mc:Choice>
        </mc:AlternateContent>
        <mc:AlternateContent xmlns:mc="http://schemas.openxmlformats.org/markup-compatibility/2006">
          <mc:Choice Requires="x14">
            <control shapeId="65555" r:id="rId22" name="Check Box 19">
              <controlPr defaultSize="0" autoFill="0" autoLine="0" autoPict="0">
                <anchor moveWithCells="1">
                  <from>
                    <xdr:col>1</xdr:col>
                    <xdr:colOff>82550</xdr:colOff>
                    <xdr:row>53</xdr:row>
                    <xdr:rowOff>44450</xdr:rowOff>
                  </from>
                  <to>
                    <xdr:col>1</xdr:col>
                    <xdr:colOff>374650</xdr:colOff>
                    <xdr:row>53</xdr:row>
                    <xdr:rowOff>254000</xdr:rowOff>
                  </to>
                </anchor>
              </controlPr>
            </control>
          </mc:Choice>
        </mc:AlternateContent>
        <mc:AlternateContent xmlns:mc="http://schemas.openxmlformats.org/markup-compatibility/2006">
          <mc:Choice Requires="x14">
            <control shapeId="65556" r:id="rId23" name="Check Box 20">
              <controlPr defaultSize="0" autoFill="0" autoLine="0" autoPict="0">
                <anchor moveWithCells="1">
                  <from>
                    <xdr:col>1</xdr:col>
                    <xdr:colOff>82550</xdr:colOff>
                    <xdr:row>54</xdr:row>
                    <xdr:rowOff>44450</xdr:rowOff>
                  </from>
                  <to>
                    <xdr:col>1</xdr:col>
                    <xdr:colOff>374650</xdr:colOff>
                    <xdr:row>54</xdr:row>
                    <xdr:rowOff>254000</xdr:rowOff>
                  </to>
                </anchor>
              </controlPr>
            </control>
          </mc:Choice>
        </mc:AlternateContent>
        <mc:AlternateContent xmlns:mc="http://schemas.openxmlformats.org/markup-compatibility/2006">
          <mc:Choice Requires="x14">
            <control shapeId="65557" r:id="rId24" name="Check Box 21">
              <controlPr defaultSize="0" autoFill="0" autoLine="0" autoPict="0">
                <anchor moveWithCells="1">
                  <from>
                    <xdr:col>1</xdr:col>
                    <xdr:colOff>82550</xdr:colOff>
                    <xdr:row>54</xdr:row>
                    <xdr:rowOff>44450</xdr:rowOff>
                  </from>
                  <to>
                    <xdr:col>1</xdr:col>
                    <xdr:colOff>374650</xdr:colOff>
                    <xdr:row>54</xdr:row>
                    <xdr:rowOff>254000</xdr:rowOff>
                  </to>
                </anchor>
              </controlPr>
            </control>
          </mc:Choice>
        </mc:AlternateContent>
        <mc:AlternateContent xmlns:mc="http://schemas.openxmlformats.org/markup-compatibility/2006">
          <mc:Choice Requires="x14">
            <control shapeId="65558" r:id="rId25" name="Check Box 22">
              <controlPr defaultSize="0" autoFill="0" autoLine="0" autoPict="0">
                <anchor moveWithCells="1">
                  <from>
                    <xdr:col>1</xdr:col>
                    <xdr:colOff>82550</xdr:colOff>
                    <xdr:row>55</xdr:row>
                    <xdr:rowOff>44450</xdr:rowOff>
                  </from>
                  <to>
                    <xdr:col>1</xdr:col>
                    <xdr:colOff>374650</xdr:colOff>
                    <xdr:row>55</xdr:row>
                    <xdr:rowOff>254000</xdr:rowOff>
                  </to>
                </anchor>
              </controlPr>
            </control>
          </mc:Choice>
        </mc:AlternateContent>
        <mc:AlternateContent xmlns:mc="http://schemas.openxmlformats.org/markup-compatibility/2006">
          <mc:Choice Requires="x14">
            <control shapeId="65559" r:id="rId26" name="Check Box 23">
              <controlPr defaultSize="0" autoFill="0" autoLine="0" autoPict="0">
                <anchor moveWithCells="1">
                  <from>
                    <xdr:col>1</xdr:col>
                    <xdr:colOff>82550</xdr:colOff>
                    <xdr:row>55</xdr:row>
                    <xdr:rowOff>44450</xdr:rowOff>
                  </from>
                  <to>
                    <xdr:col>1</xdr:col>
                    <xdr:colOff>374650</xdr:colOff>
                    <xdr:row>55</xdr:row>
                    <xdr:rowOff>254000</xdr:rowOff>
                  </to>
                </anchor>
              </controlPr>
            </control>
          </mc:Choice>
        </mc:AlternateContent>
        <mc:AlternateContent xmlns:mc="http://schemas.openxmlformats.org/markup-compatibility/2006">
          <mc:Choice Requires="x14">
            <control shapeId="65560" r:id="rId27" name="Check Box 24">
              <controlPr defaultSize="0" autoFill="0" autoLine="0" autoPict="0">
                <anchor moveWithCells="1">
                  <from>
                    <xdr:col>1</xdr:col>
                    <xdr:colOff>82550</xdr:colOff>
                    <xdr:row>56</xdr:row>
                    <xdr:rowOff>44450</xdr:rowOff>
                  </from>
                  <to>
                    <xdr:col>1</xdr:col>
                    <xdr:colOff>374650</xdr:colOff>
                    <xdr:row>56</xdr:row>
                    <xdr:rowOff>254000</xdr:rowOff>
                  </to>
                </anchor>
              </controlPr>
            </control>
          </mc:Choice>
        </mc:AlternateContent>
        <mc:AlternateContent xmlns:mc="http://schemas.openxmlformats.org/markup-compatibility/2006">
          <mc:Choice Requires="x14">
            <control shapeId="65561" r:id="rId28" name="Check Box 25">
              <controlPr defaultSize="0" autoFill="0" autoLine="0" autoPict="0">
                <anchor moveWithCells="1">
                  <from>
                    <xdr:col>1</xdr:col>
                    <xdr:colOff>82550</xdr:colOff>
                    <xdr:row>56</xdr:row>
                    <xdr:rowOff>44450</xdr:rowOff>
                  </from>
                  <to>
                    <xdr:col>1</xdr:col>
                    <xdr:colOff>374650</xdr:colOff>
                    <xdr:row>56</xdr:row>
                    <xdr:rowOff>254000</xdr:rowOff>
                  </to>
                </anchor>
              </controlPr>
            </control>
          </mc:Choice>
        </mc:AlternateContent>
        <mc:AlternateContent xmlns:mc="http://schemas.openxmlformats.org/markup-compatibility/2006">
          <mc:Choice Requires="x14">
            <control shapeId="65562" r:id="rId29" name="Check Box 26">
              <controlPr defaultSize="0" autoFill="0" autoLine="0" autoPict="0">
                <anchor moveWithCells="1">
                  <from>
                    <xdr:col>1</xdr:col>
                    <xdr:colOff>82550</xdr:colOff>
                    <xdr:row>57</xdr:row>
                    <xdr:rowOff>44450</xdr:rowOff>
                  </from>
                  <to>
                    <xdr:col>1</xdr:col>
                    <xdr:colOff>374650</xdr:colOff>
                    <xdr:row>57</xdr:row>
                    <xdr:rowOff>254000</xdr:rowOff>
                  </to>
                </anchor>
              </controlPr>
            </control>
          </mc:Choice>
        </mc:AlternateContent>
        <mc:AlternateContent xmlns:mc="http://schemas.openxmlformats.org/markup-compatibility/2006">
          <mc:Choice Requires="x14">
            <control shapeId="65563" r:id="rId30" name="Check Box 27">
              <controlPr defaultSize="0" autoFill="0" autoLine="0" autoPict="0">
                <anchor moveWithCells="1">
                  <from>
                    <xdr:col>1</xdr:col>
                    <xdr:colOff>82550</xdr:colOff>
                    <xdr:row>57</xdr:row>
                    <xdr:rowOff>44450</xdr:rowOff>
                  </from>
                  <to>
                    <xdr:col>1</xdr:col>
                    <xdr:colOff>374650</xdr:colOff>
                    <xdr:row>57</xdr:row>
                    <xdr:rowOff>254000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tabColor indexed="22"/>
  </sheetPr>
  <dimension ref="A1:Q19"/>
  <sheetViews>
    <sheetView showGridLines="0" view="pageBreakPreview" zoomScale="60" zoomScaleNormal="100" workbookViewId="0"/>
  </sheetViews>
  <sheetFormatPr defaultRowHeight="12.5"/>
  <cols>
    <col min="1" max="3" width="13.90625" customWidth="1"/>
    <col min="5" max="5" width="13.90625" customWidth="1"/>
    <col min="6" max="6" width="7.90625" customWidth="1"/>
    <col min="7" max="8" width="13.90625" customWidth="1"/>
    <col min="9" max="9" width="26.90625" bestFit="1" customWidth="1"/>
    <col min="10" max="10" width="7.90625" customWidth="1"/>
    <col min="11" max="11" width="13.90625" customWidth="1"/>
  </cols>
  <sheetData>
    <row r="1" spans="1:17">
      <c r="A1" s="213" t="s">
        <v>44</v>
      </c>
    </row>
    <row r="3" spans="1:17">
      <c r="B3" t="s">
        <v>640</v>
      </c>
      <c r="E3" t="s">
        <v>641</v>
      </c>
      <c r="G3" t="s">
        <v>642</v>
      </c>
      <c r="I3" t="s">
        <v>643</v>
      </c>
      <c r="K3" t="s">
        <v>644</v>
      </c>
      <c r="M3" t="s">
        <v>645</v>
      </c>
      <c r="O3" t="s">
        <v>646</v>
      </c>
      <c r="Q3" s="2" t="s">
        <v>647</v>
      </c>
    </row>
    <row r="5" spans="1:17">
      <c r="B5" s="3" t="s">
        <v>648</v>
      </c>
      <c r="C5" t="s">
        <v>649</v>
      </c>
      <c r="E5" t="s">
        <v>650</v>
      </c>
    </row>
    <row r="6" spans="1:17">
      <c r="B6" s="3" t="s">
        <v>651</v>
      </c>
      <c r="C6" t="s">
        <v>652</v>
      </c>
      <c r="E6" t="s">
        <v>653</v>
      </c>
      <c r="G6" t="s">
        <v>654</v>
      </c>
      <c r="I6" t="s">
        <v>655</v>
      </c>
      <c r="K6" t="s">
        <v>656</v>
      </c>
      <c r="M6" t="s">
        <v>656</v>
      </c>
      <c r="O6" t="s">
        <v>657</v>
      </c>
      <c r="Q6">
        <v>1</v>
      </c>
    </row>
    <row r="7" spans="1:17">
      <c r="B7" s="3" t="s">
        <v>231</v>
      </c>
      <c r="C7" t="s">
        <v>658</v>
      </c>
      <c r="E7" t="s">
        <v>659</v>
      </c>
      <c r="G7" t="s">
        <v>660</v>
      </c>
      <c r="I7" t="s">
        <v>661</v>
      </c>
      <c r="K7" t="s">
        <v>662</v>
      </c>
      <c r="M7" t="s">
        <v>662</v>
      </c>
      <c r="O7" t="s">
        <v>663</v>
      </c>
      <c r="Q7">
        <v>2</v>
      </c>
    </row>
    <row r="8" spans="1:17">
      <c r="B8" s="3" t="s">
        <v>664</v>
      </c>
      <c r="C8" t="s">
        <v>665</v>
      </c>
      <c r="E8" t="s">
        <v>666</v>
      </c>
      <c r="G8" t="s">
        <v>667</v>
      </c>
      <c r="I8" t="s">
        <v>668</v>
      </c>
      <c r="M8" t="s">
        <v>664</v>
      </c>
      <c r="O8" t="s">
        <v>669</v>
      </c>
      <c r="Q8">
        <v>3</v>
      </c>
    </row>
    <row r="9" spans="1:17">
      <c r="E9" t="s">
        <v>670</v>
      </c>
      <c r="I9" t="s">
        <v>671</v>
      </c>
      <c r="O9" t="s">
        <v>672</v>
      </c>
      <c r="Q9">
        <v>4</v>
      </c>
    </row>
    <row r="10" spans="1:17">
      <c r="O10" t="s">
        <v>673</v>
      </c>
      <c r="Q10">
        <v>5</v>
      </c>
    </row>
    <row r="11" spans="1:17">
      <c r="Q11">
        <v>6</v>
      </c>
    </row>
    <row r="12" spans="1:17">
      <c r="Q12">
        <v>7</v>
      </c>
    </row>
    <row r="13" spans="1:17">
      <c r="Q13">
        <v>8</v>
      </c>
    </row>
    <row r="14" spans="1:17">
      <c r="Q14">
        <v>9</v>
      </c>
    </row>
    <row r="15" spans="1:17">
      <c r="Q15">
        <v>10</v>
      </c>
    </row>
    <row r="19" spans="1:2" ht="14.5">
      <c r="A19" s="2"/>
      <c r="B19" s="487" t="s">
        <v>674</v>
      </c>
    </row>
  </sheetData>
  <customSheetViews>
    <customSheetView guid="{0C3D94F3-5C1F-492C-9E45-C36C99F6E6C9}" scale="60" showPageBreaks="1" printArea="1" view="pageBreakPreview">
      <selection activeCell="A20" sqref="A20"/>
      <pageMargins left="0" right="0" top="0" bottom="0" header="0" footer="0"/>
      <pageSetup scale="91" orientation="landscape" r:id="rId1"/>
      <headerFooter alignWithMargins="0">
        <oddHeader>&amp;L&amp;"Arial,Bold"APQP Workbook&amp;R&amp;G</oddHeader>
        <oddFooter>&amp;L&amp;8&amp;F&amp;C&amp;8&amp;A&amp;R&amp;8Page &amp;P of &amp;N</oddFooter>
      </headerFooter>
    </customSheetView>
  </customSheetViews>
  <phoneticPr fontId="0" type="noConversion"/>
  <hyperlinks>
    <hyperlink ref="A1" location="Index!A1" display="Back to Index" xr:uid="{405FEBE8-DAC6-49BC-9FC0-C5E0EC050EC2}"/>
  </hyperlinks>
  <pageMargins left="0.75" right="0.75" top="1" bottom="1" header="0.5" footer="0.5"/>
  <pageSetup scale="91" orientation="landscape" r:id="rId2"/>
  <headerFooter alignWithMargins="0">
    <oddHeader>&amp;L&amp;"Arial,Bold"APQP Workbook&amp;R&amp;G</oddHeader>
    <oddFooter>&amp;L&amp;8&amp;F&amp;C&amp;8&amp;A&amp;R&amp;8Page &amp;P of &amp;N</oddFoot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pageSetUpPr fitToPage="1"/>
  </sheetPr>
  <dimension ref="A1:M236"/>
  <sheetViews>
    <sheetView showGridLines="0" zoomScale="85" zoomScaleNormal="85" zoomScalePageLayoutView="85" workbookViewId="0">
      <selection activeCell="C8" sqref="C8"/>
    </sheetView>
  </sheetViews>
  <sheetFormatPr defaultRowHeight="13"/>
  <cols>
    <col min="1" max="1" width="4" style="9" bestFit="1" customWidth="1"/>
    <col min="2" max="2" width="22" customWidth="1"/>
    <col min="3" max="3" width="124.90625" customWidth="1"/>
    <col min="4" max="4" width="3.08984375" customWidth="1"/>
  </cols>
  <sheetData>
    <row r="1" spans="1:13" ht="27.75" customHeight="1">
      <c r="A1" s="498" t="s">
        <v>16</v>
      </c>
      <c r="B1" s="499"/>
      <c r="C1" s="500"/>
      <c r="D1" s="10"/>
      <c r="E1" s="10"/>
      <c r="F1" s="10"/>
      <c r="G1" s="10"/>
      <c r="H1" s="10"/>
      <c r="I1" s="10"/>
      <c r="J1" s="10"/>
      <c r="K1" s="10"/>
      <c r="L1" s="10"/>
      <c r="M1" s="10"/>
    </row>
    <row r="2" spans="1:13" ht="14">
      <c r="A2" s="409" t="s">
        <v>17</v>
      </c>
      <c r="B2" s="407" t="s">
        <v>18</v>
      </c>
      <c r="C2" s="410" t="s">
        <v>19</v>
      </c>
      <c r="D2" s="10"/>
      <c r="E2" s="10"/>
      <c r="F2" s="10"/>
      <c r="G2" s="10"/>
      <c r="H2" s="10"/>
      <c r="I2" s="10"/>
      <c r="J2" s="10"/>
      <c r="K2" s="10"/>
      <c r="L2" s="10"/>
      <c r="M2" s="10"/>
    </row>
    <row r="3" spans="1:13" s="10" customFormat="1" ht="75.5">
      <c r="A3" s="411">
        <v>1</v>
      </c>
      <c r="B3" s="408" t="s">
        <v>20</v>
      </c>
      <c r="C3" s="412" t="s">
        <v>678</v>
      </c>
    </row>
    <row r="4" spans="1:13" s="10" customFormat="1" ht="101">
      <c r="A4" s="411">
        <v>2</v>
      </c>
      <c r="B4" s="408" t="s">
        <v>21</v>
      </c>
      <c r="C4" s="412" t="s">
        <v>679</v>
      </c>
    </row>
    <row r="5" spans="1:13" s="10" customFormat="1" ht="46.5">
      <c r="A5" s="411">
        <v>3</v>
      </c>
      <c r="B5" s="408" t="s">
        <v>22</v>
      </c>
      <c r="C5" s="412" t="s">
        <v>680</v>
      </c>
    </row>
    <row r="6" spans="1:13" s="10" customFormat="1" ht="139">
      <c r="A6" s="411">
        <v>4</v>
      </c>
      <c r="B6" s="408" t="s">
        <v>23</v>
      </c>
      <c r="C6" s="412" t="s">
        <v>681</v>
      </c>
    </row>
    <row r="7" spans="1:13" s="10" customFormat="1" ht="101">
      <c r="A7" s="411">
        <v>5</v>
      </c>
      <c r="B7" s="408" t="s">
        <v>24</v>
      </c>
      <c r="C7" s="412" t="s">
        <v>682</v>
      </c>
    </row>
    <row r="8" spans="1:13" s="10" customFormat="1" ht="138.5">
      <c r="A8" s="411">
        <v>6</v>
      </c>
      <c r="B8" s="408" t="s">
        <v>25</v>
      </c>
      <c r="C8" s="412" t="s">
        <v>683</v>
      </c>
    </row>
    <row r="9" spans="1:13" s="10" customFormat="1" ht="372" customHeight="1">
      <c r="A9" s="411">
        <v>7</v>
      </c>
      <c r="B9" s="408" t="s">
        <v>26</v>
      </c>
      <c r="C9" s="414" t="s">
        <v>684</v>
      </c>
    </row>
    <row r="10" spans="1:13" s="10" customFormat="1" ht="252">
      <c r="A10" s="411">
        <v>8</v>
      </c>
      <c r="B10" s="408" t="s">
        <v>27</v>
      </c>
      <c r="C10" s="414" t="s">
        <v>687</v>
      </c>
    </row>
    <row r="11" spans="1:13" s="10" customFormat="1" ht="290.25" customHeight="1">
      <c r="A11" s="411">
        <v>9</v>
      </c>
      <c r="B11" s="408" t="s">
        <v>28</v>
      </c>
      <c r="C11" s="414" t="s">
        <v>685</v>
      </c>
    </row>
    <row r="12" spans="1:13" s="10" customFormat="1" ht="127">
      <c r="A12" s="411">
        <v>10</v>
      </c>
      <c r="B12" s="408" t="s">
        <v>29</v>
      </c>
      <c r="C12" s="414" t="s">
        <v>30</v>
      </c>
    </row>
    <row r="13" spans="1:13" s="10" customFormat="1" ht="409.5">
      <c r="A13" s="411">
        <v>11</v>
      </c>
      <c r="B13" s="408" t="s">
        <v>31</v>
      </c>
      <c r="C13" s="414" t="s">
        <v>686</v>
      </c>
    </row>
    <row r="14" spans="1:13" s="10" customFormat="1" ht="215.5">
      <c r="A14" s="411">
        <v>12</v>
      </c>
      <c r="B14" s="408" t="s">
        <v>32</v>
      </c>
      <c r="C14" s="412" t="s">
        <v>688</v>
      </c>
    </row>
    <row r="15" spans="1:13" s="10" customFormat="1" ht="65.25" customHeight="1">
      <c r="A15" s="411">
        <v>13</v>
      </c>
      <c r="B15" s="408" t="s">
        <v>33</v>
      </c>
      <c r="C15" s="412" t="s">
        <v>34</v>
      </c>
    </row>
    <row r="16" spans="1:13" s="10" customFormat="1" ht="99.65" customHeight="1">
      <c r="A16" s="411">
        <v>14</v>
      </c>
      <c r="B16" s="408" t="s">
        <v>35</v>
      </c>
      <c r="C16" s="413" t="s">
        <v>36</v>
      </c>
    </row>
    <row r="17" spans="1:13" s="10" customFormat="1" ht="112.25" customHeight="1">
      <c r="A17" s="411">
        <v>15</v>
      </c>
      <c r="B17" s="408" t="s">
        <v>37</v>
      </c>
      <c r="C17" s="412" t="s">
        <v>689</v>
      </c>
    </row>
    <row r="18" spans="1:13" s="10" customFormat="1" ht="100.5" customHeight="1">
      <c r="A18" s="411">
        <v>16</v>
      </c>
      <c r="B18" s="408" t="s">
        <v>38</v>
      </c>
      <c r="C18" s="415" t="s">
        <v>39</v>
      </c>
    </row>
    <row r="19" spans="1:13" s="10" customFormat="1" ht="54.65" customHeight="1">
      <c r="A19" s="411">
        <v>17</v>
      </c>
      <c r="B19" s="408" t="s">
        <v>40</v>
      </c>
      <c r="C19" s="415" t="s">
        <v>694</v>
      </c>
    </row>
    <row r="20" spans="1:13" s="10" customFormat="1" ht="203.25" customHeight="1">
      <c r="A20" s="411">
        <v>18</v>
      </c>
      <c r="B20" s="408" t="s">
        <v>41</v>
      </c>
      <c r="C20" s="412" t="s">
        <v>690</v>
      </c>
    </row>
    <row r="21" spans="1:13" s="10" customFormat="1" ht="90" customHeight="1">
      <c r="A21" s="411">
        <v>19</v>
      </c>
      <c r="B21" s="408" t="s">
        <v>42</v>
      </c>
      <c r="C21" s="412" t="s">
        <v>691</v>
      </c>
    </row>
    <row r="22" spans="1:13" s="10" customFormat="1" ht="168.75" customHeight="1">
      <c r="A22" s="411">
        <v>20</v>
      </c>
      <c r="B22" s="408" t="s">
        <v>43</v>
      </c>
      <c r="C22" s="488" t="s">
        <v>692</v>
      </c>
    </row>
    <row r="23" spans="1:13" ht="42.75" customHeight="1" thickBot="1">
      <c r="A23" s="501" t="s">
        <v>693</v>
      </c>
      <c r="B23" s="502"/>
      <c r="C23" s="503"/>
      <c r="D23" s="10"/>
      <c r="E23" s="10"/>
      <c r="F23" s="10"/>
      <c r="G23" s="10"/>
      <c r="H23" s="10"/>
      <c r="I23" s="10"/>
      <c r="J23" s="10"/>
      <c r="K23" s="10"/>
      <c r="L23" s="10"/>
      <c r="M23" s="10"/>
    </row>
    <row r="24" spans="1:13" ht="14">
      <c r="D24" s="10"/>
      <c r="E24" s="10"/>
      <c r="F24" s="10"/>
      <c r="G24" s="10"/>
      <c r="H24" s="10"/>
      <c r="I24" s="10"/>
      <c r="J24" s="10"/>
      <c r="K24" s="10"/>
      <c r="L24" s="10"/>
      <c r="M24" s="10"/>
    </row>
    <row r="25" spans="1:13" ht="14">
      <c r="D25" s="10"/>
      <c r="E25" s="10"/>
      <c r="F25" s="10"/>
      <c r="G25" s="10"/>
      <c r="H25" s="10"/>
      <c r="I25" s="10"/>
      <c r="J25" s="10"/>
      <c r="K25" s="10"/>
      <c r="L25" s="10"/>
      <c r="M25" s="10"/>
    </row>
    <row r="26" spans="1:13" ht="14">
      <c r="D26" s="10"/>
      <c r="E26" s="10"/>
      <c r="F26" s="10"/>
      <c r="G26" s="10"/>
      <c r="H26" s="10"/>
      <c r="I26" s="10"/>
      <c r="J26" s="10"/>
      <c r="K26" s="10"/>
      <c r="L26" s="10"/>
      <c r="M26" s="10"/>
    </row>
    <row r="27" spans="1:13" ht="14">
      <c r="D27" s="10"/>
      <c r="E27" s="10"/>
      <c r="F27" s="10"/>
      <c r="G27" s="10"/>
      <c r="H27" s="10"/>
      <c r="I27" s="10"/>
      <c r="J27" s="10"/>
      <c r="K27" s="10"/>
      <c r="L27" s="10"/>
      <c r="M27" s="10"/>
    </row>
    <row r="28" spans="1:13" ht="14">
      <c r="D28" s="10"/>
      <c r="E28" s="10"/>
      <c r="F28" s="10"/>
      <c r="G28" s="10"/>
      <c r="H28" s="10"/>
      <c r="I28" s="10"/>
      <c r="J28" s="10"/>
      <c r="K28" s="10"/>
      <c r="L28" s="10"/>
      <c r="M28" s="10"/>
    </row>
    <row r="29" spans="1:13" ht="14">
      <c r="D29" s="10"/>
      <c r="E29" s="10"/>
      <c r="F29" s="10"/>
      <c r="G29" s="10"/>
      <c r="H29" s="10"/>
      <c r="I29" s="10"/>
      <c r="J29" s="10"/>
      <c r="K29" s="10"/>
      <c r="L29" s="10"/>
      <c r="M29" s="10"/>
    </row>
    <row r="30" spans="1:13" ht="14">
      <c r="D30" s="10"/>
      <c r="E30" s="10"/>
      <c r="F30" s="10"/>
      <c r="G30" s="10"/>
      <c r="H30" s="10"/>
      <c r="I30" s="10"/>
      <c r="J30" s="10"/>
      <c r="K30" s="10"/>
      <c r="L30" s="10"/>
      <c r="M30" s="10"/>
    </row>
    <row r="31" spans="1:13" ht="14">
      <c r="D31" s="10"/>
      <c r="E31" s="10"/>
      <c r="F31" s="10"/>
      <c r="G31" s="10"/>
      <c r="H31" s="10"/>
      <c r="I31" s="10"/>
      <c r="J31" s="10"/>
      <c r="K31" s="10"/>
      <c r="L31" s="10"/>
      <c r="M31" s="10"/>
    </row>
    <row r="32" spans="1:13" ht="14">
      <c r="D32" s="10"/>
      <c r="E32" s="10"/>
      <c r="F32" s="10"/>
      <c r="G32" s="10"/>
      <c r="H32" s="10"/>
      <c r="I32" s="10"/>
      <c r="J32" s="10"/>
      <c r="K32" s="10"/>
      <c r="L32" s="10"/>
      <c r="M32" s="10"/>
    </row>
    <row r="33" spans="4:13" ht="14">
      <c r="D33" s="10"/>
      <c r="E33" s="10"/>
      <c r="F33" s="10"/>
      <c r="G33" s="10"/>
      <c r="H33" s="10"/>
      <c r="I33" s="10"/>
      <c r="J33" s="10"/>
      <c r="K33" s="10"/>
      <c r="L33" s="10"/>
      <c r="M33" s="10"/>
    </row>
    <row r="34" spans="4:13" ht="14">
      <c r="D34" s="10"/>
      <c r="E34" s="10"/>
      <c r="F34" s="10"/>
      <c r="G34" s="10"/>
      <c r="H34" s="10"/>
      <c r="I34" s="10"/>
      <c r="J34" s="10"/>
      <c r="K34" s="10"/>
      <c r="L34" s="10"/>
      <c r="M34" s="10"/>
    </row>
    <row r="35" spans="4:13" ht="14">
      <c r="D35" s="10"/>
      <c r="E35" s="10"/>
      <c r="F35" s="10"/>
      <c r="G35" s="10"/>
      <c r="H35" s="10"/>
      <c r="I35" s="10"/>
      <c r="J35" s="10"/>
      <c r="K35" s="10"/>
      <c r="L35" s="10"/>
      <c r="M35" s="10"/>
    </row>
    <row r="36" spans="4:13" ht="14">
      <c r="D36" s="10"/>
      <c r="E36" s="10"/>
      <c r="F36" s="10"/>
      <c r="G36" s="10"/>
      <c r="H36" s="10"/>
      <c r="I36" s="10"/>
      <c r="J36" s="10"/>
      <c r="K36" s="10"/>
      <c r="L36" s="10"/>
      <c r="M36" s="10"/>
    </row>
    <row r="37" spans="4:13" ht="14">
      <c r="D37" s="10"/>
      <c r="E37" s="10"/>
      <c r="F37" s="10"/>
      <c r="G37" s="10"/>
      <c r="H37" s="10"/>
      <c r="I37" s="10"/>
      <c r="J37" s="10"/>
      <c r="K37" s="10"/>
      <c r="L37" s="10"/>
      <c r="M37" s="10"/>
    </row>
    <row r="38" spans="4:13" ht="14">
      <c r="D38" s="10"/>
      <c r="E38" s="10"/>
      <c r="F38" s="10"/>
      <c r="G38" s="10"/>
      <c r="H38" s="10"/>
      <c r="I38" s="10"/>
      <c r="J38" s="10"/>
      <c r="K38" s="10"/>
      <c r="L38" s="10"/>
      <c r="M38" s="10"/>
    </row>
    <row r="39" spans="4:13" ht="14">
      <c r="D39" s="10"/>
      <c r="E39" s="10"/>
      <c r="F39" s="10"/>
      <c r="G39" s="10"/>
      <c r="H39" s="10"/>
      <c r="I39" s="10"/>
      <c r="J39" s="10"/>
      <c r="K39" s="10"/>
      <c r="L39" s="10"/>
      <c r="M39" s="10"/>
    </row>
    <row r="40" spans="4:13" ht="14">
      <c r="D40" s="10"/>
      <c r="E40" s="10"/>
      <c r="F40" s="10"/>
      <c r="G40" s="10"/>
      <c r="H40" s="10"/>
      <c r="I40" s="10"/>
      <c r="J40" s="10"/>
      <c r="K40" s="10"/>
      <c r="L40" s="10"/>
      <c r="M40" s="10"/>
    </row>
    <row r="41" spans="4:13" ht="14">
      <c r="D41" s="10"/>
      <c r="E41" s="10"/>
      <c r="F41" s="10"/>
      <c r="G41" s="10"/>
      <c r="H41" s="10"/>
      <c r="I41" s="10"/>
      <c r="J41" s="10"/>
      <c r="K41" s="10"/>
      <c r="L41" s="10"/>
      <c r="M41" s="10"/>
    </row>
    <row r="42" spans="4:13" ht="14">
      <c r="D42" s="10"/>
      <c r="E42" s="10"/>
      <c r="F42" s="10"/>
      <c r="G42" s="10"/>
      <c r="H42" s="10"/>
      <c r="I42" s="10"/>
      <c r="J42" s="10"/>
      <c r="K42" s="10"/>
      <c r="L42" s="10"/>
      <c r="M42" s="10"/>
    </row>
    <row r="43" spans="4:13" ht="14">
      <c r="D43" s="10"/>
      <c r="E43" s="10"/>
      <c r="F43" s="10"/>
      <c r="G43" s="10"/>
      <c r="H43" s="10"/>
      <c r="I43" s="10"/>
      <c r="J43" s="10"/>
      <c r="K43" s="10"/>
      <c r="L43" s="10"/>
      <c r="M43" s="10"/>
    </row>
    <row r="44" spans="4:13" ht="14">
      <c r="D44" s="10"/>
      <c r="E44" s="10"/>
      <c r="F44" s="10"/>
      <c r="G44" s="10"/>
      <c r="H44" s="10"/>
      <c r="I44" s="10"/>
      <c r="J44" s="10"/>
      <c r="K44" s="10"/>
      <c r="L44" s="10"/>
      <c r="M44" s="10"/>
    </row>
    <row r="45" spans="4:13" ht="14">
      <c r="D45" s="10"/>
      <c r="E45" s="10"/>
      <c r="F45" s="10"/>
      <c r="G45" s="10"/>
      <c r="H45" s="10"/>
      <c r="I45" s="10"/>
      <c r="J45" s="10"/>
      <c r="K45" s="10"/>
      <c r="L45" s="10"/>
      <c r="M45" s="10"/>
    </row>
    <row r="46" spans="4:13" ht="14">
      <c r="D46" s="10"/>
      <c r="E46" s="10"/>
      <c r="F46" s="10"/>
      <c r="G46" s="10"/>
      <c r="H46" s="10"/>
      <c r="I46" s="10"/>
      <c r="J46" s="10"/>
      <c r="K46" s="10"/>
      <c r="L46" s="10"/>
      <c r="M46" s="10"/>
    </row>
    <row r="47" spans="4:13" ht="14">
      <c r="D47" s="10"/>
      <c r="E47" s="10"/>
      <c r="F47" s="10"/>
      <c r="G47" s="10"/>
      <c r="H47" s="10"/>
      <c r="I47" s="10"/>
      <c r="J47" s="10"/>
      <c r="K47" s="10"/>
      <c r="L47" s="10"/>
      <c r="M47" s="10"/>
    </row>
    <row r="48" spans="4:13" ht="14">
      <c r="D48" s="10"/>
      <c r="E48" s="10"/>
      <c r="F48" s="10"/>
      <c r="G48" s="10"/>
      <c r="H48" s="10"/>
      <c r="I48" s="10"/>
      <c r="J48" s="10"/>
      <c r="K48" s="10"/>
      <c r="L48" s="10"/>
      <c r="M48" s="10"/>
    </row>
    <row r="49" spans="4:13" ht="14">
      <c r="D49" s="10"/>
      <c r="E49" s="10"/>
      <c r="F49" s="10"/>
      <c r="G49" s="10"/>
      <c r="H49" s="10"/>
      <c r="I49" s="10"/>
      <c r="J49" s="10"/>
      <c r="K49" s="10"/>
      <c r="L49" s="10"/>
      <c r="M49" s="10"/>
    </row>
    <row r="50" spans="4:13" ht="14">
      <c r="D50" s="10"/>
      <c r="E50" s="10"/>
      <c r="F50" s="10"/>
      <c r="G50" s="10"/>
      <c r="H50" s="10"/>
      <c r="I50" s="10"/>
      <c r="J50" s="10"/>
      <c r="K50" s="10"/>
      <c r="L50" s="10"/>
      <c r="M50" s="10"/>
    </row>
    <row r="51" spans="4:13" ht="14">
      <c r="D51" s="10"/>
      <c r="E51" s="10"/>
      <c r="F51" s="10"/>
      <c r="G51" s="10"/>
      <c r="H51" s="10"/>
      <c r="I51" s="10"/>
      <c r="J51" s="10"/>
      <c r="K51" s="10"/>
      <c r="L51" s="10"/>
      <c r="M51" s="10"/>
    </row>
    <row r="52" spans="4:13" ht="14">
      <c r="D52" s="10"/>
      <c r="E52" s="10"/>
      <c r="F52" s="10"/>
      <c r="G52" s="10"/>
      <c r="H52" s="10"/>
      <c r="I52" s="10"/>
      <c r="J52" s="10"/>
      <c r="K52" s="10"/>
      <c r="L52" s="10"/>
      <c r="M52" s="10"/>
    </row>
    <row r="53" spans="4:13" ht="14">
      <c r="D53" s="10"/>
      <c r="E53" s="10"/>
      <c r="F53" s="10"/>
      <c r="G53" s="10"/>
      <c r="H53" s="10"/>
      <c r="I53" s="10"/>
      <c r="J53" s="10"/>
      <c r="K53" s="10"/>
      <c r="L53" s="10"/>
      <c r="M53" s="10"/>
    </row>
    <row r="54" spans="4:13" ht="14">
      <c r="D54" s="10"/>
      <c r="E54" s="10"/>
      <c r="F54" s="10"/>
      <c r="G54" s="10"/>
      <c r="H54" s="10"/>
      <c r="I54" s="10"/>
      <c r="J54" s="10"/>
      <c r="K54" s="10"/>
      <c r="L54" s="10"/>
      <c r="M54" s="10"/>
    </row>
    <row r="55" spans="4:13" ht="14">
      <c r="D55" s="10"/>
      <c r="E55" s="10"/>
      <c r="F55" s="10"/>
      <c r="G55" s="10"/>
      <c r="H55" s="10"/>
      <c r="I55" s="10"/>
      <c r="J55" s="10"/>
      <c r="K55" s="10"/>
      <c r="L55" s="10"/>
      <c r="M55" s="10"/>
    </row>
    <row r="56" spans="4:13" ht="14">
      <c r="D56" s="10"/>
      <c r="E56" s="10"/>
      <c r="F56" s="10"/>
      <c r="G56" s="10"/>
      <c r="H56" s="10"/>
      <c r="I56" s="10"/>
      <c r="J56" s="10"/>
      <c r="K56" s="10"/>
      <c r="L56" s="10"/>
      <c r="M56" s="10"/>
    </row>
    <row r="57" spans="4:13" ht="14">
      <c r="D57" s="10"/>
      <c r="E57" s="10"/>
      <c r="F57" s="10"/>
      <c r="G57" s="10"/>
      <c r="H57" s="10"/>
      <c r="I57" s="10"/>
      <c r="J57" s="10"/>
      <c r="K57" s="10"/>
      <c r="L57" s="10"/>
      <c r="M57" s="10"/>
    </row>
    <row r="58" spans="4:13" ht="14">
      <c r="D58" s="10"/>
      <c r="E58" s="10"/>
      <c r="F58" s="10"/>
      <c r="G58" s="10"/>
      <c r="H58" s="10"/>
      <c r="I58" s="10"/>
      <c r="J58" s="10"/>
      <c r="K58" s="10"/>
      <c r="L58" s="10"/>
      <c r="M58" s="10"/>
    </row>
    <row r="59" spans="4:13" ht="14">
      <c r="D59" s="10"/>
      <c r="E59" s="10"/>
      <c r="F59" s="10"/>
      <c r="G59" s="10"/>
      <c r="H59" s="10"/>
      <c r="I59" s="10"/>
      <c r="J59" s="10"/>
      <c r="K59" s="10"/>
      <c r="L59" s="10"/>
      <c r="M59" s="10"/>
    </row>
    <row r="60" spans="4:13" ht="14">
      <c r="D60" s="10"/>
      <c r="E60" s="10"/>
      <c r="F60" s="10"/>
      <c r="G60" s="10"/>
      <c r="H60" s="10"/>
      <c r="I60" s="10"/>
      <c r="J60" s="10"/>
      <c r="K60" s="10"/>
      <c r="L60" s="10"/>
      <c r="M60" s="10"/>
    </row>
    <row r="61" spans="4:13" ht="14">
      <c r="D61" s="10"/>
      <c r="E61" s="10"/>
      <c r="F61" s="10"/>
      <c r="G61" s="10"/>
      <c r="H61" s="10"/>
      <c r="I61" s="10"/>
      <c r="J61" s="10"/>
      <c r="K61" s="10"/>
      <c r="L61" s="10"/>
      <c r="M61" s="10"/>
    </row>
    <row r="62" spans="4:13" ht="14">
      <c r="D62" s="10"/>
      <c r="E62" s="10"/>
      <c r="F62" s="10"/>
      <c r="G62" s="10"/>
      <c r="H62" s="10"/>
      <c r="I62" s="10"/>
      <c r="J62" s="10"/>
      <c r="K62" s="10"/>
      <c r="L62" s="10"/>
      <c r="M62" s="10"/>
    </row>
    <row r="63" spans="4:13" ht="14">
      <c r="D63" s="10"/>
      <c r="E63" s="10"/>
      <c r="F63" s="10"/>
      <c r="G63" s="10"/>
      <c r="H63" s="10"/>
      <c r="I63" s="10"/>
      <c r="J63" s="10"/>
      <c r="K63" s="10"/>
      <c r="L63" s="10"/>
      <c r="M63" s="10"/>
    </row>
    <row r="64" spans="4:13" ht="14">
      <c r="D64" s="10"/>
      <c r="E64" s="10"/>
      <c r="F64" s="10"/>
      <c r="G64" s="10"/>
      <c r="H64" s="10"/>
      <c r="I64" s="10"/>
      <c r="J64" s="10"/>
      <c r="K64" s="10"/>
      <c r="L64" s="10"/>
      <c r="M64" s="10"/>
    </row>
    <row r="65" spans="4:13" ht="14">
      <c r="D65" s="10"/>
      <c r="E65" s="10"/>
      <c r="F65" s="10"/>
      <c r="G65" s="10"/>
      <c r="H65" s="10"/>
      <c r="I65" s="10"/>
      <c r="J65" s="10"/>
      <c r="K65" s="10"/>
      <c r="L65" s="10"/>
      <c r="M65" s="10"/>
    </row>
    <row r="66" spans="4:13" ht="14">
      <c r="D66" s="10"/>
      <c r="E66" s="10"/>
      <c r="F66" s="10"/>
      <c r="G66" s="10"/>
      <c r="H66" s="10"/>
      <c r="I66" s="10"/>
      <c r="J66" s="10"/>
      <c r="K66" s="10"/>
      <c r="L66" s="10"/>
      <c r="M66" s="10"/>
    </row>
    <row r="67" spans="4:13" ht="14">
      <c r="D67" s="10"/>
      <c r="E67" s="10"/>
      <c r="F67" s="10"/>
      <c r="G67" s="10"/>
      <c r="H67" s="10"/>
      <c r="I67" s="10"/>
      <c r="J67" s="10"/>
      <c r="K67" s="10"/>
      <c r="L67" s="10"/>
      <c r="M67" s="10"/>
    </row>
    <row r="68" spans="4:13" ht="14">
      <c r="D68" s="10"/>
      <c r="E68" s="10"/>
      <c r="F68" s="10"/>
      <c r="G68" s="10"/>
      <c r="H68" s="10"/>
      <c r="I68" s="10"/>
      <c r="J68" s="10"/>
      <c r="K68" s="10"/>
      <c r="L68" s="10"/>
      <c r="M68" s="10"/>
    </row>
    <row r="69" spans="4:13" ht="14">
      <c r="D69" s="10"/>
      <c r="E69" s="10"/>
      <c r="F69" s="10"/>
      <c r="G69" s="10"/>
      <c r="H69" s="10"/>
      <c r="I69" s="10"/>
      <c r="J69" s="10"/>
      <c r="K69" s="10"/>
      <c r="L69" s="10"/>
      <c r="M69" s="10"/>
    </row>
    <row r="70" spans="4:13" ht="14">
      <c r="D70" s="10"/>
      <c r="E70" s="10"/>
      <c r="F70" s="10"/>
      <c r="G70" s="10"/>
      <c r="H70" s="10"/>
      <c r="I70" s="10"/>
      <c r="J70" s="10"/>
      <c r="K70" s="10"/>
      <c r="L70" s="10"/>
      <c r="M70" s="10"/>
    </row>
    <row r="71" spans="4:13" ht="14">
      <c r="D71" s="10"/>
      <c r="E71" s="10"/>
      <c r="F71" s="10"/>
      <c r="G71" s="10"/>
      <c r="H71" s="10"/>
      <c r="I71" s="10"/>
      <c r="J71" s="10"/>
      <c r="K71" s="10"/>
      <c r="L71" s="10"/>
      <c r="M71" s="10"/>
    </row>
    <row r="72" spans="4:13" ht="14">
      <c r="D72" s="10"/>
      <c r="E72" s="10"/>
      <c r="F72" s="10"/>
      <c r="G72" s="10"/>
      <c r="H72" s="10"/>
      <c r="I72" s="10"/>
      <c r="J72" s="10"/>
      <c r="K72" s="10"/>
      <c r="L72" s="10"/>
      <c r="M72" s="10"/>
    </row>
    <row r="73" spans="4:13" ht="14">
      <c r="D73" s="10"/>
      <c r="E73" s="10"/>
      <c r="F73" s="10"/>
      <c r="G73" s="10"/>
      <c r="H73" s="10"/>
      <c r="I73" s="10"/>
      <c r="J73" s="10"/>
      <c r="K73" s="10"/>
      <c r="L73" s="10"/>
      <c r="M73" s="10"/>
    </row>
    <row r="74" spans="4:13" ht="14">
      <c r="D74" s="10"/>
      <c r="E74" s="10"/>
      <c r="F74" s="10"/>
      <c r="G74" s="10"/>
      <c r="H74" s="10"/>
      <c r="I74" s="10"/>
      <c r="J74" s="10"/>
      <c r="K74" s="10"/>
      <c r="L74" s="10"/>
      <c r="M74" s="10"/>
    </row>
    <row r="75" spans="4:13" ht="14">
      <c r="D75" s="10"/>
      <c r="E75" s="10"/>
      <c r="F75" s="10"/>
      <c r="G75" s="10"/>
      <c r="H75" s="10"/>
      <c r="I75" s="10"/>
      <c r="J75" s="10"/>
      <c r="K75" s="10"/>
      <c r="L75" s="10"/>
      <c r="M75" s="10"/>
    </row>
    <row r="76" spans="4:13" ht="14">
      <c r="D76" s="10"/>
      <c r="E76" s="10"/>
      <c r="F76" s="10"/>
      <c r="G76" s="10"/>
      <c r="H76" s="10"/>
      <c r="I76" s="10"/>
      <c r="J76" s="10"/>
      <c r="K76" s="10"/>
      <c r="L76" s="10"/>
      <c r="M76" s="10"/>
    </row>
    <row r="77" spans="4:13" ht="14">
      <c r="D77" s="10"/>
      <c r="E77" s="10"/>
      <c r="F77" s="10"/>
      <c r="G77" s="10"/>
      <c r="H77" s="10"/>
      <c r="I77" s="10"/>
      <c r="J77" s="10"/>
      <c r="K77" s="10"/>
      <c r="L77" s="10"/>
      <c r="M77" s="10"/>
    </row>
    <row r="78" spans="4:13" ht="14">
      <c r="D78" s="10"/>
      <c r="E78" s="10"/>
      <c r="F78" s="10"/>
      <c r="G78" s="10"/>
      <c r="H78" s="10"/>
      <c r="I78" s="10"/>
      <c r="J78" s="10"/>
      <c r="K78" s="10"/>
      <c r="L78" s="10"/>
      <c r="M78" s="10"/>
    </row>
    <row r="79" spans="4:13" ht="14">
      <c r="D79" s="10"/>
      <c r="E79" s="10"/>
      <c r="F79" s="10"/>
      <c r="G79" s="10"/>
      <c r="H79" s="10"/>
      <c r="I79" s="10"/>
      <c r="J79" s="10"/>
      <c r="K79" s="10"/>
      <c r="L79" s="10"/>
      <c r="M79" s="10"/>
    </row>
    <row r="80" spans="4:13" ht="14">
      <c r="D80" s="10"/>
      <c r="E80" s="10"/>
      <c r="F80" s="10"/>
      <c r="G80" s="10"/>
      <c r="H80" s="10"/>
      <c r="I80" s="10"/>
      <c r="J80" s="10"/>
      <c r="K80" s="10"/>
      <c r="L80" s="10"/>
      <c r="M80" s="10"/>
    </row>
    <row r="81" spans="4:13" ht="14">
      <c r="D81" s="10"/>
      <c r="E81" s="10"/>
      <c r="F81" s="10"/>
      <c r="G81" s="10"/>
      <c r="H81" s="10"/>
      <c r="I81" s="10"/>
      <c r="J81" s="10"/>
      <c r="K81" s="10"/>
      <c r="L81" s="10"/>
      <c r="M81" s="10"/>
    </row>
    <row r="82" spans="4:13" ht="14">
      <c r="D82" s="10"/>
      <c r="E82" s="10"/>
      <c r="F82" s="10"/>
      <c r="G82" s="10"/>
      <c r="H82" s="10"/>
      <c r="I82" s="10"/>
      <c r="J82" s="10"/>
      <c r="K82" s="10"/>
      <c r="L82" s="10"/>
      <c r="M82" s="10"/>
    </row>
    <row r="83" spans="4:13" ht="14">
      <c r="D83" s="10"/>
      <c r="E83" s="10"/>
      <c r="F83" s="10"/>
      <c r="G83" s="10"/>
      <c r="H83" s="10"/>
      <c r="I83" s="10"/>
      <c r="J83" s="10"/>
      <c r="K83" s="10"/>
      <c r="L83" s="10"/>
      <c r="M83" s="10"/>
    </row>
    <row r="84" spans="4:13" ht="14">
      <c r="D84" s="10"/>
      <c r="E84" s="10"/>
      <c r="F84" s="10"/>
      <c r="G84" s="10"/>
      <c r="H84" s="10"/>
      <c r="I84" s="10"/>
      <c r="J84" s="10"/>
      <c r="K84" s="10"/>
      <c r="L84" s="10"/>
      <c r="M84" s="10"/>
    </row>
    <row r="85" spans="4:13" ht="14">
      <c r="D85" s="10"/>
      <c r="E85" s="10"/>
      <c r="F85" s="10"/>
      <c r="G85" s="10"/>
      <c r="H85" s="10"/>
      <c r="I85" s="10"/>
      <c r="J85" s="10"/>
      <c r="K85" s="10"/>
      <c r="L85" s="10"/>
      <c r="M85" s="10"/>
    </row>
    <row r="86" spans="4:13" ht="14">
      <c r="D86" s="10"/>
      <c r="E86" s="10"/>
      <c r="F86" s="10"/>
      <c r="G86" s="10"/>
      <c r="H86" s="10"/>
      <c r="I86" s="10"/>
      <c r="J86" s="10"/>
      <c r="K86" s="10"/>
      <c r="L86" s="10"/>
      <c r="M86" s="10"/>
    </row>
    <row r="87" spans="4:13" ht="14">
      <c r="D87" s="10"/>
      <c r="E87" s="10"/>
      <c r="F87" s="10"/>
      <c r="G87" s="10"/>
      <c r="H87" s="10"/>
      <c r="I87" s="10"/>
      <c r="J87" s="10"/>
      <c r="K87" s="10"/>
      <c r="L87" s="10"/>
      <c r="M87" s="10"/>
    </row>
    <row r="88" spans="4:13" ht="14">
      <c r="D88" s="10"/>
      <c r="E88" s="10"/>
      <c r="F88" s="10"/>
      <c r="G88" s="10"/>
      <c r="H88" s="10"/>
      <c r="I88" s="10"/>
      <c r="J88" s="10"/>
      <c r="K88" s="10"/>
      <c r="L88" s="10"/>
      <c r="M88" s="10"/>
    </row>
    <row r="89" spans="4:13" ht="14">
      <c r="D89" s="10"/>
      <c r="E89" s="10"/>
      <c r="F89" s="10"/>
      <c r="G89" s="10"/>
      <c r="H89" s="10"/>
      <c r="I89" s="10"/>
      <c r="J89" s="10"/>
      <c r="K89" s="10"/>
      <c r="L89" s="10"/>
      <c r="M89" s="10"/>
    </row>
    <row r="90" spans="4:13" ht="14">
      <c r="D90" s="10"/>
      <c r="E90" s="10"/>
      <c r="F90" s="10"/>
      <c r="G90" s="10"/>
      <c r="H90" s="10"/>
      <c r="I90" s="10"/>
      <c r="J90" s="10"/>
      <c r="K90" s="10"/>
      <c r="L90" s="10"/>
      <c r="M90" s="10"/>
    </row>
    <row r="91" spans="4:13" ht="14">
      <c r="D91" s="10"/>
      <c r="E91" s="10"/>
      <c r="F91" s="10"/>
      <c r="G91" s="10"/>
      <c r="H91" s="10"/>
      <c r="I91" s="10"/>
      <c r="J91" s="10"/>
      <c r="K91" s="10"/>
      <c r="L91" s="10"/>
      <c r="M91" s="10"/>
    </row>
    <row r="92" spans="4:13" ht="14">
      <c r="D92" s="10"/>
      <c r="E92" s="10"/>
      <c r="F92" s="10"/>
      <c r="G92" s="10"/>
      <c r="H92" s="10"/>
      <c r="I92" s="10"/>
      <c r="J92" s="10"/>
      <c r="K92" s="10"/>
      <c r="L92" s="10"/>
      <c r="M92" s="10"/>
    </row>
    <row r="93" spans="4:13" ht="14">
      <c r="D93" s="10"/>
      <c r="E93" s="10"/>
      <c r="F93" s="10"/>
      <c r="G93" s="10"/>
      <c r="H93" s="10"/>
      <c r="I93" s="10"/>
      <c r="J93" s="10"/>
      <c r="K93" s="10"/>
      <c r="L93" s="10"/>
      <c r="M93" s="10"/>
    </row>
    <row r="94" spans="4:13" ht="14">
      <c r="D94" s="10"/>
      <c r="E94" s="10"/>
      <c r="F94" s="10"/>
      <c r="G94" s="10"/>
      <c r="H94" s="10"/>
      <c r="I94" s="10"/>
      <c r="J94" s="10"/>
      <c r="K94" s="10"/>
      <c r="L94" s="10"/>
      <c r="M94" s="10"/>
    </row>
    <row r="95" spans="4:13" ht="14">
      <c r="D95" s="10"/>
      <c r="E95" s="10"/>
      <c r="F95" s="10"/>
      <c r="G95" s="10"/>
      <c r="H95" s="10"/>
      <c r="I95" s="10"/>
      <c r="J95" s="10"/>
      <c r="K95" s="10"/>
      <c r="L95" s="10"/>
      <c r="M95" s="10"/>
    </row>
    <row r="96" spans="4:13" ht="14">
      <c r="D96" s="10"/>
      <c r="E96" s="10"/>
      <c r="F96" s="10"/>
      <c r="G96" s="10"/>
      <c r="H96" s="10"/>
      <c r="I96" s="10"/>
      <c r="J96" s="10"/>
      <c r="K96" s="10"/>
      <c r="L96" s="10"/>
      <c r="M96" s="10"/>
    </row>
    <row r="97" spans="4:13" ht="14">
      <c r="D97" s="10"/>
      <c r="E97" s="10"/>
      <c r="F97" s="10"/>
      <c r="G97" s="10"/>
      <c r="H97" s="10"/>
      <c r="I97" s="10"/>
      <c r="J97" s="10"/>
      <c r="K97" s="10"/>
      <c r="L97" s="10"/>
      <c r="M97" s="10"/>
    </row>
    <row r="98" spans="4:13" ht="14">
      <c r="D98" s="10"/>
      <c r="E98" s="10"/>
      <c r="F98" s="10"/>
      <c r="G98" s="10"/>
      <c r="H98" s="10"/>
      <c r="I98" s="10"/>
      <c r="J98" s="10"/>
      <c r="K98" s="10"/>
      <c r="L98" s="10"/>
      <c r="M98" s="10"/>
    </row>
    <row r="99" spans="4:13" ht="14">
      <c r="D99" s="10"/>
      <c r="E99" s="10"/>
      <c r="F99" s="10"/>
      <c r="G99" s="10"/>
      <c r="H99" s="10"/>
      <c r="I99" s="10"/>
      <c r="J99" s="10"/>
      <c r="K99" s="10"/>
      <c r="L99" s="10"/>
      <c r="M99" s="10"/>
    </row>
    <row r="100" spans="4:13" ht="14">
      <c r="D100" s="10"/>
      <c r="E100" s="10"/>
      <c r="F100" s="10"/>
      <c r="G100" s="10"/>
      <c r="H100" s="10"/>
      <c r="I100" s="10"/>
      <c r="J100" s="10"/>
      <c r="K100" s="10"/>
      <c r="L100" s="10"/>
      <c r="M100" s="10"/>
    </row>
    <row r="101" spans="4:13" ht="14">
      <c r="D101" s="10"/>
      <c r="E101" s="10"/>
      <c r="F101" s="10"/>
      <c r="G101" s="10"/>
      <c r="H101" s="10"/>
      <c r="I101" s="10"/>
      <c r="J101" s="10"/>
      <c r="K101" s="10"/>
      <c r="L101" s="10"/>
      <c r="M101" s="10"/>
    </row>
    <row r="102" spans="4:13" ht="14">
      <c r="D102" s="10"/>
      <c r="E102" s="10"/>
      <c r="F102" s="10"/>
      <c r="G102" s="10"/>
      <c r="H102" s="10"/>
      <c r="I102" s="10"/>
      <c r="J102" s="10"/>
      <c r="K102" s="10"/>
      <c r="L102" s="10"/>
      <c r="M102" s="10"/>
    </row>
    <row r="103" spans="4:13" ht="14">
      <c r="D103" s="10"/>
      <c r="E103" s="10"/>
      <c r="F103" s="10"/>
      <c r="G103" s="10"/>
      <c r="H103" s="10"/>
      <c r="I103" s="10"/>
      <c r="J103" s="10"/>
      <c r="K103" s="10"/>
      <c r="L103" s="10"/>
      <c r="M103" s="10"/>
    </row>
    <row r="104" spans="4:13" ht="14">
      <c r="D104" s="10"/>
      <c r="E104" s="10"/>
      <c r="F104" s="10"/>
      <c r="G104" s="10"/>
      <c r="H104" s="10"/>
      <c r="I104" s="10"/>
      <c r="J104" s="10"/>
      <c r="K104" s="10"/>
      <c r="L104" s="10"/>
      <c r="M104" s="10"/>
    </row>
    <row r="105" spans="4:13" ht="14">
      <c r="D105" s="10"/>
      <c r="E105" s="10"/>
      <c r="F105" s="10"/>
      <c r="G105" s="10"/>
      <c r="H105" s="10"/>
      <c r="I105" s="10"/>
      <c r="J105" s="10"/>
      <c r="K105" s="10"/>
      <c r="L105" s="10"/>
      <c r="M105" s="10"/>
    </row>
    <row r="106" spans="4:13" ht="14">
      <c r="D106" s="10"/>
      <c r="E106" s="10"/>
      <c r="F106" s="10"/>
      <c r="G106" s="10"/>
      <c r="H106" s="10"/>
      <c r="I106" s="10"/>
      <c r="J106" s="10"/>
      <c r="K106" s="10"/>
      <c r="L106" s="10"/>
      <c r="M106" s="10"/>
    </row>
    <row r="107" spans="4:13" ht="14">
      <c r="D107" s="10"/>
      <c r="E107" s="10"/>
      <c r="F107" s="10"/>
      <c r="G107" s="10"/>
      <c r="H107" s="10"/>
      <c r="I107" s="10"/>
      <c r="J107" s="10"/>
      <c r="K107" s="10"/>
      <c r="L107" s="10"/>
      <c r="M107" s="10"/>
    </row>
    <row r="108" spans="4:13" ht="14">
      <c r="D108" s="10"/>
      <c r="E108" s="10"/>
      <c r="F108" s="10"/>
      <c r="G108" s="10"/>
      <c r="H108" s="10"/>
      <c r="I108" s="10"/>
      <c r="J108" s="10"/>
      <c r="K108" s="10"/>
      <c r="L108" s="10"/>
      <c r="M108" s="10"/>
    </row>
    <row r="109" spans="4:13" ht="14">
      <c r="D109" s="10"/>
      <c r="E109" s="10"/>
      <c r="F109" s="10"/>
      <c r="G109" s="10"/>
      <c r="H109" s="10"/>
      <c r="I109" s="10"/>
      <c r="J109" s="10"/>
      <c r="K109" s="10"/>
      <c r="L109" s="10"/>
      <c r="M109" s="10"/>
    </row>
    <row r="110" spans="4:13" ht="14">
      <c r="D110" s="10"/>
      <c r="E110" s="10"/>
      <c r="F110" s="10"/>
      <c r="G110" s="10"/>
      <c r="H110" s="10"/>
      <c r="I110" s="10"/>
      <c r="J110" s="10"/>
      <c r="K110" s="10"/>
      <c r="L110" s="10"/>
      <c r="M110" s="10"/>
    </row>
    <row r="111" spans="4:13" ht="14">
      <c r="D111" s="10"/>
      <c r="E111" s="10"/>
      <c r="F111" s="10"/>
      <c r="G111" s="10"/>
      <c r="H111" s="10"/>
      <c r="I111" s="10"/>
      <c r="J111" s="10"/>
      <c r="K111" s="10"/>
      <c r="L111" s="10"/>
      <c r="M111" s="10"/>
    </row>
    <row r="112" spans="4:13" ht="14">
      <c r="D112" s="10"/>
      <c r="E112" s="10"/>
      <c r="F112" s="10"/>
      <c r="G112" s="10"/>
      <c r="H112" s="10"/>
      <c r="I112" s="10"/>
      <c r="J112" s="10"/>
      <c r="K112" s="10"/>
      <c r="L112" s="10"/>
      <c r="M112" s="10"/>
    </row>
    <row r="113" spans="4:13" ht="14">
      <c r="D113" s="10"/>
      <c r="E113" s="10"/>
      <c r="F113" s="10"/>
      <c r="G113" s="10"/>
      <c r="H113" s="10"/>
      <c r="I113" s="10"/>
      <c r="J113" s="10"/>
      <c r="K113" s="10"/>
      <c r="L113" s="10"/>
      <c r="M113" s="10"/>
    </row>
    <row r="114" spans="4:13" ht="14">
      <c r="D114" s="10"/>
      <c r="E114" s="10"/>
      <c r="F114" s="10"/>
      <c r="G114" s="10"/>
      <c r="H114" s="10"/>
      <c r="I114" s="10"/>
      <c r="J114" s="10"/>
      <c r="K114" s="10"/>
      <c r="L114" s="10"/>
      <c r="M114" s="10"/>
    </row>
    <row r="115" spans="4:13" ht="14">
      <c r="D115" s="10"/>
      <c r="E115" s="10"/>
      <c r="F115" s="10"/>
      <c r="G115" s="10"/>
      <c r="H115" s="10"/>
      <c r="I115" s="10"/>
      <c r="J115" s="10"/>
      <c r="K115" s="10"/>
      <c r="L115" s="10"/>
      <c r="M115" s="10"/>
    </row>
    <row r="116" spans="4:13" ht="14">
      <c r="D116" s="10"/>
      <c r="E116" s="10"/>
      <c r="F116" s="10"/>
      <c r="G116" s="10"/>
      <c r="H116" s="10"/>
      <c r="I116" s="10"/>
      <c r="J116" s="10"/>
      <c r="K116" s="10"/>
      <c r="L116" s="10"/>
      <c r="M116" s="10"/>
    </row>
    <row r="117" spans="4:13" ht="14">
      <c r="D117" s="10"/>
      <c r="E117" s="10"/>
      <c r="F117" s="10"/>
      <c r="G117" s="10"/>
      <c r="H117" s="10"/>
      <c r="I117" s="10"/>
      <c r="J117" s="10"/>
      <c r="K117" s="10"/>
      <c r="L117" s="10"/>
      <c r="M117" s="10"/>
    </row>
    <row r="118" spans="4:13" ht="14">
      <c r="D118" s="10"/>
      <c r="E118" s="10"/>
      <c r="F118" s="10"/>
      <c r="G118" s="10"/>
      <c r="H118" s="10"/>
      <c r="I118" s="10"/>
      <c r="J118" s="10"/>
      <c r="K118" s="10"/>
      <c r="L118" s="10"/>
      <c r="M118" s="10"/>
    </row>
    <row r="119" spans="4:13" ht="14">
      <c r="D119" s="10"/>
      <c r="E119" s="10"/>
      <c r="F119" s="10"/>
      <c r="G119" s="10"/>
      <c r="H119" s="10"/>
      <c r="I119" s="10"/>
      <c r="J119" s="10"/>
      <c r="K119" s="10"/>
      <c r="L119" s="10"/>
      <c r="M119" s="10"/>
    </row>
    <row r="120" spans="4:13" ht="14">
      <c r="D120" s="10"/>
      <c r="E120" s="10"/>
      <c r="F120" s="10"/>
      <c r="G120" s="10"/>
      <c r="H120" s="10"/>
      <c r="I120" s="10"/>
      <c r="J120" s="10"/>
      <c r="K120" s="10"/>
      <c r="L120" s="10"/>
      <c r="M120" s="10"/>
    </row>
    <row r="121" spans="4:13" ht="14">
      <c r="D121" s="10"/>
      <c r="E121" s="10"/>
      <c r="F121" s="10"/>
      <c r="G121" s="10"/>
      <c r="H121" s="10"/>
      <c r="I121" s="10"/>
      <c r="J121" s="10"/>
      <c r="K121" s="10"/>
      <c r="L121" s="10"/>
      <c r="M121" s="10"/>
    </row>
    <row r="122" spans="4:13" ht="14">
      <c r="D122" s="10"/>
      <c r="E122" s="10"/>
      <c r="F122" s="10"/>
      <c r="G122" s="10"/>
      <c r="H122" s="10"/>
      <c r="I122" s="10"/>
      <c r="J122" s="10"/>
      <c r="K122" s="10"/>
      <c r="L122" s="10"/>
      <c r="M122" s="10"/>
    </row>
    <row r="123" spans="4:13" ht="14">
      <c r="D123" s="10"/>
      <c r="E123" s="10"/>
      <c r="F123" s="10"/>
      <c r="G123" s="10"/>
      <c r="H123" s="10"/>
      <c r="I123" s="10"/>
      <c r="J123" s="10"/>
      <c r="K123" s="10"/>
      <c r="L123" s="10"/>
      <c r="M123" s="10"/>
    </row>
    <row r="124" spans="4:13" ht="14">
      <c r="D124" s="10"/>
      <c r="E124" s="10"/>
      <c r="F124" s="10"/>
      <c r="G124" s="10"/>
      <c r="H124" s="10"/>
      <c r="I124" s="10"/>
      <c r="J124" s="10"/>
      <c r="K124" s="10"/>
      <c r="L124" s="10"/>
      <c r="M124" s="10"/>
    </row>
    <row r="125" spans="4:13" ht="14">
      <c r="D125" s="10"/>
      <c r="E125" s="10"/>
      <c r="F125" s="10"/>
      <c r="G125" s="10"/>
      <c r="H125" s="10"/>
      <c r="I125" s="10"/>
      <c r="J125" s="10"/>
      <c r="K125" s="10"/>
      <c r="L125" s="10"/>
      <c r="M125" s="10"/>
    </row>
    <row r="126" spans="4:13" ht="14">
      <c r="D126" s="10"/>
      <c r="E126" s="10"/>
      <c r="F126" s="10"/>
      <c r="G126" s="10"/>
      <c r="H126" s="10"/>
      <c r="I126" s="10"/>
      <c r="J126" s="10"/>
      <c r="K126" s="10"/>
      <c r="L126" s="10"/>
      <c r="M126" s="10"/>
    </row>
    <row r="127" spans="4:13" ht="14">
      <c r="D127" s="10"/>
      <c r="E127" s="10"/>
      <c r="F127" s="10"/>
      <c r="G127" s="10"/>
      <c r="H127" s="10"/>
      <c r="I127" s="10"/>
      <c r="J127" s="10"/>
      <c r="K127" s="10"/>
      <c r="L127" s="10"/>
      <c r="M127" s="10"/>
    </row>
    <row r="128" spans="4:13" ht="14">
      <c r="D128" s="10"/>
      <c r="E128" s="10"/>
      <c r="F128" s="10"/>
      <c r="G128" s="10"/>
      <c r="H128" s="10"/>
      <c r="I128" s="10"/>
      <c r="J128" s="10"/>
      <c r="K128" s="10"/>
      <c r="L128" s="10"/>
      <c r="M128" s="10"/>
    </row>
    <row r="129" spans="4:13" ht="14">
      <c r="D129" s="10"/>
      <c r="E129" s="10"/>
      <c r="F129" s="10"/>
      <c r="G129" s="10"/>
      <c r="H129" s="10"/>
      <c r="I129" s="10"/>
      <c r="J129" s="10"/>
      <c r="K129" s="10"/>
      <c r="L129" s="10"/>
      <c r="M129" s="10"/>
    </row>
    <row r="130" spans="4:13" ht="14">
      <c r="D130" s="10"/>
      <c r="E130" s="10"/>
      <c r="F130" s="10"/>
      <c r="G130" s="10"/>
      <c r="H130" s="10"/>
      <c r="I130" s="10"/>
      <c r="J130" s="10"/>
      <c r="K130" s="10"/>
      <c r="L130" s="10"/>
      <c r="M130" s="10"/>
    </row>
    <row r="131" spans="4:13" ht="14">
      <c r="D131" s="10"/>
      <c r="E131" s="10"/>
      <c r="F131" s="10"/>
      <c r="G131" s="10"/>
      <c r="H131" s="10"/>
      <c r="I131" s="10"/>
      <c r="J131" s="10"/>
      <c r="K131" s="10"/>
      <c r="L131" s="10"/>
      <c r="M131" s="10"/>
    </row>
    <row r="132" spans="4:13" ht="14">
      <c r="D132" s="10"/>
      <c r="E132" s="10"/>
      <c r="F132" s="10"/>
      <c r="G132" s="10"/>
      <c r="H132" s="10"/>
      <c r="I132" s="10"/>
      <c r="J132" s="10"/>
      <c r="K132" s="10"/>
      <c r="L132" s="10"/>
      <c r="M132" s="10"/>
    </row>
    <row r="133" spans="4:13" ht="14">
      <c r="D133" s="10"/>
      <c r="E133" s="10"/>
      <c r="F133" s="10"/>
      <c r="G133" s="10"/>
      <c r="H133" s="10"/>
      <c r="I133" s="10"/>
      <c r="J133" s="10"/>
      <c r="K133" s="10"/>
      <c r="L133" s="10"/>
      <c r="M133" s="10"/>
    </row>
    <row r="134" spans="4:13" ht="14">
      <c r="D134" s="10"/>
      <c r="E134" s="10"/>
      <c r="F134" s="10"/>
      <c r="G134" s="10"/>
      <c r="H134" s="10"/>
      <c r="I134" s="10"/>
      <c r="J134" s="10"/>
      <c r="K134" s="10"/>
      <c r="L134" s="10"/>
      <c r="M134" s="10"/>
    </row>
    <row r="135" spans="4:13" ht="14">
      <c r="D135" s="10"/>
      <c r="E135" s="10"/>
      <c r="F135" s="10"/>
      <c r="G135" s="10"/>
      <c r="H135" s="10"/>
      <c r="I135" s="10"/>
      <c r="J135" s="10"/>
      <c r="K135" s="10"/>
      <c r="L135" s="10"/>
      <c r="M135" s="10"/>
    </row>
    <row r="136" spans="4:13" ht="14">
      <c r="D136" s="10"/>
      <c r="E136" s="10"/>
      <c r="F136" s="10"/>
      <c r="G136" s="10"/>
      <c r="H136" s="10"/>
      <c r="I136" s="10"/>
      <c r="J136" s="10"/>
      <c r="K136" s="10"/>
      <c r="L136" s="10"/>
      <c r="M136" s="10"/>
    </row>
    <row r="137" spans="4:13" ht="14">
      <c r="D137" s="10"/>
      <c r="E137" s="10"/>
      <c r="F137" s="10"/>
      <c r="G137" s="10"/>
      <c r="H137" s="10"/>
      <c r="I137" s="10"/>
      <c r="J137" s="10"/>
      <c r="K137" s="10"/>
      <c r="L137" s="10"/>
      <c r="M137" s="10"/>
    </row>
    <row r="138" spans="4:13" ht="14">
      <c r="D138" s="10"/>
      <c r="E138" s="10"/>
      <c r="F138" s="10"/>
      <c r="G138" s="10"/>
      <c r="H138" s="10"/>
      <c r="I138" s="10"/>
      <c r="J138" s="10"/>
      <c r="K138" s="10"/>
      <c r="L138" s="10"/>
      <c r="M138" s="10"/>
    </row>
    <row r="139" spans="4:13" ht="14">
      <c r="D139" s="10"/>
      <c r="E139" s="10"/>
      <c r="F139" s="10"/>
      <c r="G139" s="10"/>
      <c r="H139" s="10"/>
      <c r="I139" s="10"/>
      <c r="J139" s="10"/>
      <c r="K139" s="10"/>
      <c r="L139" s="10"/>
      <c r="M139" s="10"/>
    </row>
    <row r="140" spans="4:13" ht="14">
      <c r="D140" s="10"/>
      <c r="E140" s="10"/>
      <c r="F140" s="10"/>
      <c r="G140" s="10"/>
      <c r="H140" s="10"/>
      <c r="I140" s="10"/>
      <c r="J140" s="10"/>
      <c r="K140" s="10"/>
      <c r="L140" s="10"/>
      <c r="M140" s="10"/>
    </row>
    <row r="141" spans="4:13" ht="14">
      <c r="D141" s="10"/>
      <c r="E141" s="10"/>
      <c r="F141" s="10"/>
      <c r="G141" s="10"/>
      <c r="H141" s="10"/>
      <c r="I141" s="10"/>
      <c r="J141" s="10"/>
      <c r="K141" s="10"/>
      <c r="L141" s="10"/>
      <c r="M141" s="10"/>
    </row>
    <row r="142" spans="4:13" ht="14">
      <c r="D142" s="10"/>
      <c r="E142" s="10"/>
      <c r="F142" s="10"/>
      <c r="G142" s="10"/>
      <c r="H142" s="10"/>
      <c r="I142" s="10"/>
      <c r="J142" s="10"/>
      <c r="K142" s="10"/>
      <c r="L142" s="10"/>
      <c r="M142" s="10"/>
    </row>
    <row r="143" spans="4:13" ht="14">
      <c r="D143" s="10"/>
      <c r="E143" s="10"/>
      <c r="F143" s="10"/>
      <c r="G143" s="10"/>
      <c r="H143" s="10"/>
      <c r="I143" s="10"/>
      <c r="J143" s="10"/>
      <c r="K143" s="10"/>
      <c r="L143" s="10"/>
      <c r="M143" s="10"/>
    </row>
    <row r="144" spans="4:13" ht="14">
      <c r="D144" s="10"/>
      <c r="E144" s="10"/>
      <c r="F144" s="10"/>
      <c r="G144" s="10"/>
      <c r="H144" s="10"/>
      <c r="I144" s="10"/>
      <c r="J144" s="10"/>
      <c r="K144" s="10"/>
      <c r="L144" s="10"/>
      <c r="M144" s="10"/>
    </row>
    <row r="145" spans="4:13" ht="14">
      <c r="D145" s="10"/>
      <c r="E145" s="10"/>
      <c r="F145" s="10"/>
      <c r="G145" s="10"/>
      <c r="H145" s="10"/>
      <c r="I145" s="10"/>
      <c r="J145" s="10"/>
      <c r="K145" s="10"/>
      <c r="L145" s="10"/>
      <c r="M145" s="10"/>
    </row>
    <row r="146" spans="4:13" ht="14">
      <c r="D146" s="10"/>
      <c r="E146" s="10"/>
      <c r="F146" s="10"/>
      <c r="G146" s="10"/>
      <c r="H146" s="10"/>
      <c r="I146" s="10"/>
      <c r="J146" s="10"/>
      <c r="K146" s="10"/>
      <c r="L146" s="10"/>
      <c r="M146" s="10"/>
    </row>
    <row r="147" spans="4:13" ht="14">
      <c r="D147" s="10"/>
      <c r="E147" s="10"/>
      <c r="F147" s="10"/>
      <c r="G147" s="10"/>
      <c r="H147" s="10"/>
      <c r="I147" s="10"/>
      <c r="J147" s="10"/>
      <c r="K147" s="10"/>
      <c r="L147" s="10"/>
      <c r="M147" s="10"/>
    </row>
    <row r="148" spans="4:13" ht="14">
      <c r="D148" s="10"/>
      <c r="E148" s="10"/>
      <c r="F148" s="10"/>
      <c r="G148" s="10"/>
      <c r="H148" s="10"/>
      <c r="I148" s="10"/>
      <c r="J148" s="10"/>
      <c r="K148" s="10"/>
      <c r="L148" s="10"/>
      <c r="M148" s="10"/>
    </row>
    <row r="149" spans="4:13" ht="14">
      <c r="D149" s="10"/>
      <c r="E149" s="10"/>
      <c r="F149" s="10"/>
      <c r="G149" s="10"/>
      <c r="H149" s="10"/>
      <c r="I149" s="10"/>
      <c r="J149" s="10"/>
      <c r="K149" s="10"/>
      <c r="L149" s="10"/>
      <c r="M149" s="10"/>
    </row>
    <row r="150" spans="4:13" ht="14">
      <c r="D150" s="10"/>
      <c r="E150" s="10"/>
      <c r="F150" s="10"/>
      <c r="G150" s="10"/>
      <c r="H150" s="10"/>
      <c r="I150" s="10"/>
      <c r="J150" s="10"/>
      <c r="K150" s="10"/>
      <c r="L150" s="10"/>
      <c r="M150" s="10"/>
    </row>
    <row r="151" spans="4:13" ht="14">
      <c r="D151" s="10"/>
      <c r="E151" s="10"/>
      <c r="F151" s="10"/>
      <c r="G151" s="10"/>
      <c r="H151" s="10"/>
      <c r="I151" s="10"/>
      <c r="J151" s="10"/>
      <c r="K151" s="10"/>
      <c r="L151" s="10"/>
      <c r="M151" s="10"/>
    </row>
    <row r="152" spans="4:13" ht="14">
      <c r="D152" s="10"/>
      <c r="E152" s="10"/>
      <c r="F152" s="10"/>
      <c r="G152" s="10"/>
      <c r="H152" s="10"/>
      <c r="I152" s="10"/>
      <c r="J152" s="10"/>
      <c r="K152" s="10"/>
      <c r="L152" s="10"/>
      <c r="M152" s="10"/>
    </row>
    <row r="153" spans="4:13" ht="14">
      <c r="D153" s="10"/>
      <c r="E153" s="10"/>
      <c r="F153" s="10"/>
      <c r="G153" s="10"/>
      <c r="H153" s="10"/>
      <c r="I153" s="10"/>
      <c r="J153" s="10"/>
      <c r="K153" s="10"/>
      <c r="L153" s="10"/>
      <c r="M153" s="10"/>
    </row>
    <row r="154" spans="4:13" ht="14">
      <c r="D154" s="10"/>
      <c r="E154" s="10"/>
      <c r="F154" s="10"/>
      <c r="G154" s="10"/>
      <c r="H154" s="10"/>
      <c r="I154" s="10"/>
      <c r="J154" s="10"/>
      <c r="K154" s="10"/>
      <c r="L154" s="10"/>
      <c r="M154" s="10"/>
    </row>
    <row r="155" spans="4:13" ht="14">
      <c r="D155" s="10"/>
      <c r="E155" s="10"/>
      <c r="F155" s="10"/>
      <c r="G155" s="10"/>
      <c r="H155" s="10"/>
      <c r="I155" s="10"/>
      <c r="J155" s="10"/>
      <c r="K155" s="10"/>
      <c r="L155" s="10"/>
      <c r="M155" s="10"/>
    </row>
    <row r="156" spans="4:13" ht="14">
      <c r="D156" s="10"/>
      <c r="E156" s="10"/>
      <c r="F156" s="10"/>
      <c r="G156" s="10"/>
      <c r="H156" s="10"/>
      <c r="I156" s="10"/>
      <c r="J156" s="10"/>
      <c r="K156" s="10"/>
      <c r="L156" s="10"/>
      <c r="M156" s="10"/>
    </row>
    <row r="157" spans="4:13" ht="14">
      <c r="D157" s="10"/>
      <c r="E157" s="10"/>
      <c r="F157" s="10"/>
      <c r="G157" s="10"/>
      <c r="H157" s="10"/>
      <c r="I157" s="10"/>
      <c r="J157" s="10"/>
      <c r="K157" s="10"/>
      <c r="L157" s="10"/>
      <c r="M157" s="10"/>
    </row>
    <row r="158" spans="4:13" ht="14">
      <c r="D158" s="10"/>
      <c r="E158" s="10"/>
      <c r="F158" s="10"/>
      <c r="G158" s="10"/>
      <c r="H158" s="10"/>
      <c r="I158" s="10"/>
      <c r="J158" s="10"/>
      <c r="K158" s="10"/>
      <c r="L158" s="10"/>
      <c r="M158" s="10"/>
    </row>
    <row r="159" spans="4:13" ht="14">
      <c r="D159" s="10"/>
      <c r="E159" s="10"/>
      <c r="F159" s="10"/>
      <c r="G159" s="10"/>
      <c r="H159" s="10"/>
      <c r="I159" s="10"/>
      <c r="J159" s="10"/>
      <c r="K159" s="10"/>
      <c r="L159" s="10"/>
      <c r="M159" s="10"/>
    </row>
    <row r="160" spans="4:13" ht="14">
      <c r="D160" s="10"/>
      <c r="E160" s="10"/>
      <c r="F160" s="10"/>
      <c r="G160" s="10"/>
      <c r="H160" s="10"/>
      <c r="I160" s="10"/>
      <c r="J160" s="10"/>
      <c r="K160" s="10"/>
      <c r="L160" s="10"/>
      <c r="M160" s="10"/>
    </row>
    <row r="161" spans="4:13" ht="14">
      <c r="D161" s="10"/>
      <c r="E161" s="10"/>
      <c r="F161" s="10"/>
      <c r="G161" s="10"/>
      <c r="H161" s="10"/>
      <c r="I161" s="10"/>
      <c r="J161" s="10"/>
      <c r="K161" s="10"/>
      <c r="L161" s="10"/>
      <c r="M161" s="10"/>
    </row>
    <row r="162" spans="4:13" ht="14">
      <c r="D162" s="10"/>
      <c r="E162" s="10"/>
      <c r="F162" s="10"/>
      <c r="G162" s="10"/>
      <c r="H162" s="10"/>
      <c r="I162" s="10"/>
      <c r="J162" s="10"/>
      <c r="K162" s="10"/>
      <c r="L162" s="10"/>
      <c r="M162" s="10"/>
    </row>
    <row r="163" spans="4:13" ht="14">
      <c r="D163" s="10"/>
      <c r="E163" s="10"/>
      <c r="F163" s="10"/>
      <c r="G163" s="10"/>
      <c r="H163" s="10"/>
      <c r="I163" s="10"/>
      <c r="J163" s="10"/>
      <c r="K163" s="10"/>
      <c r="L163" s="10"/>
      <c r="M163" s="10"/>
    </row>
    <row r="164" spans="4:13" ht="14">
      <c r="D164" s="10"/>
      <c r="E164" s="10"/>
      <c r="F164" s="10"/>
      <c r="G164" s="10"/>
      <c r="H164" s="10"/>
      <c r="I164" s="10"/>
      <c r="J164" s="10"/>
      <c r="K164" s="10"/>
      <c r="L164" s="10"/>
      <c r="M164" s="10"/>
    </row>
    <row r="165" spans="4:13" ht="14">
      <c r="D165" s="10"/>
      <c r="E165" s="10"/>
      <c r="F165" s="10"/>
      <c r="G165" s="10"/>
      <c r="H165" s="10"/>
      <c r="I165" s="10"/>
      <c r="J165" s="10"/>
      <c r="K165" s="10"/>
      <c r="L165" s="10"/>
      <c r="M165" s="10"/>
    </row>
    <row r="166" spans="4:13" ht="14">
      <c r="D166" s="10"/>
      <c r="E166" s="10"/>
      <c r="F166" s="10"/>
      <c r="G166" s="10"/>
      <c r="H166" s="10"/>
      <c r="I166" s="10"/>
      <c r="J166" s="10"/>
      <c r="K166" s="10"/>
      <c r="L166" s="10"/>
      <c r="M166" s="10"/>
    </row>
    <row r="167" spans="4:13" ht="14">
      <c r="D167" s="10"/>
      <c r="E167" s="10"/>
      <c r="F167" s="10"/>
      <c r="G167" s="10"/>
      <c r="H167" s="10"/>
      <c r="I167" s="10"/>
      <c r="J167" s="10"/>
      <c r="K167" s="10"/>
      <c r="L167" s="10"/>
      <c r="M167" s="10"/>
    </row>
    <row r="168" spans="4:13" ht="14">
      <c r="D168" s="10"/>
      <c r="E168" s="10"/>
      <c r="F168" s="10"/>
      <c r="G168" s="10"/>
      <c r="H168" s="10"/>
      <c r="I168" s="10"/>
      <c r="J168" s="10"/>
      <c r="K168" s="10"/>
      <c r="L168" s="10"/>
      <c r="M168" s="10"/>
    </row>
    <row r="169" spans="4:13" ht="14">
      <c r="D169" s="10"/>
      <c r="E169" s="10"/>
      <c r="F169" s="10"/>
      <c r="G169" s="10"/>
      <c r="H169" s="10"/>
      <c r="I169" s="10"/>
      <c r="J169" s="10"/>
      <c r="K169" s="10"/>
      <c r="L169" s="10"/>
      <c r="M169" s="10"/>
    </row>
    <row r="170" spans="4:13" ht="14">
      <c r="D170" s="10"/>
      <c r="E170" s="10"/>
      <c r="F170" s="10"/>
      <c r="G170" s="10"/>
      <c r="H170" s="10"/>
      <c r="I170" s="10"/>
      <c r="J170" s="10"/>
      <c r="K170" s="10"/>
      <c r="L170" s="10"/>
      <c r="M170" s="10"/>
    </row>
    <row r="171" spans="4:13" ht="14">
      <c r="D171" s="10"/>
      <c r="E171" s="10"/>
      <c r="F171" s="10"/>
      <c r="G171" s="10"/>
      <c r="H171" s="10"/>
      <c r="I171" s="10"/>
      <c r="J171" s="10"/>
      <c r="K171" s="10"/>
      <c r="L171" s="10"/>
      <c r="M171" s="10"/>
    </row>
    <row r="172" spans="4:13" ht="14">
      <c r="D172" s="10"/>
      <c r="E172" s="10"/>
      <c r="F172" s="10"/>
      <c r="G172" s="10"/>
      <c r="H172" s="10"/>
      <c r="I172" s="10"/>
      <c r="J172" s="10"/>
      <c r="K172" s="10"/>
      <c r="L172" s="10"/>
      <c r="M172" s="10"/>
    </row>
    <row r="173" spans="4:13" ht="14">
      <c r="D173" s="10"/>
      <c r="E173" s="10"/>
      <c r="F173" s="10"/>
      <c r="G173" s="10"/>
      <c r="H173" s="10"/>
      <c r="I173" s="10"/>
      <c r="J173" s="10"/>
      <c r="K173" s="10"/>
      <c r="L173" s="10"/>
      <c r="M173" s="10"/>
    </row>
    <row r="174" spans="4:13" ht="14">
      <c r="D174" s="10"/>
      <c r="E174" s="10"/>
      <c r="F174" s="10"/>
      <c r="G174" s="10"/>
      <c r="H174" s="10"/>
      <c r="I174" s="10"/>
      <c r="J174" s="10"/>
      <c r="K174" s="10"/>
      <c r="L174" s="10"/>
      <c r="M174" s="10"/>
    </row>
    <row r="175" spans="4:13" ht="14">
      <c r="D175" s="10"/>
      <c r="E175" s="10"/>
      <c r="F175" s="10"/>
      <c r="G175" s="10"/>
      <c r="H175" s="10"/>
      <c r="I175" s="10"/>
      <c r="J175" s="10"/>
      <c r="K175" s="10"/>
      <c r="L175" s="10"/>
      <c r="M175" s="10"/>
    </row>
    <row r="176" spans="4:13" ht="14">
      <c r="D176" s="10"/>
      <c r="E176" s="10"/>
      <c r="F176" s="10"/>
      <c r="G176" s="10"/>
      <c r="H176" s="10"/>
      <c r="I176" s="10"/>
      <c r="J176" s="10"/>
      <c r="K176" s="10"/>
      <c r="L176" s="10"/>
      <c r="M176" s="10"/>
    </row>
    <row r="177" spans="4:13" ht="14">
      <c r="D177" s="10"/>
      <c r="E177" s="10"/>
      <c r="F177" s="10"/>
      <c r="G177" s="10"/>
      <c r="H177" s="10"/>
      <c r="I177" s="10"/>
      <c r="J177" s="10"/>
      <c r="K177" s="10"/>
      <c r="L177" s="10"/>
      <c r="M177" s="10"/>
    </row>
    <row r="178" spans="4:13" ht="14">
      <c r="D178" s="10"/>
      <c r="E178" s="10"/>
      <c r="F178" s="10"/>
      <c r="G178" s="10"/>
      <c r="H178" s="10"/>
      <c r="I178" s="10"/>
      <c r="J178" s="10"/>
      <c r="K178" s="10"/>
      <c r="L178" s="10"/>
      <c r="M178" s="10"/>
    </row>
    <row r="179" spans="4:13" ht="14">
      <c r="D179" s="10"/>
      <c r="E179" s="10"/>
      <c r="F179" s="10"/>
      <c r="G179" s="10"/>
      <c r="H179" s="10"/>
      <c r="I179" s="10"/>
      <c r="J179" s="10"/>
      <c r="K179" s="10"/>
      <c r="L179" s="10"/>
      <c r="M179" s="10"/>
    </row>
    <row r="180" spans="4:13" ht="14">
      <c r="D180" s="10"/>
      <c r="E180" s="10"/>
      <c r="F180" s="10"/>
      <c r="G180" s="10"/>
      <c r="H180" s="10"/>
      <c r="I180" s="10"/>
      <c r="J180" s="10"/>
      <c r="K180" s="10"/>
      <c r="L180" s="10"/>
      <c r="M180" s="10"/>
    </row>
    <row r="181" spans="4:13" ht="14">
      <c r="D181" s="10"/>
      <c r="E181" s="10"/>
      <c r="F181" s="10"/>
      <c r="G181" s="10"/>
      <c r="H181" s="10"/>
      <c r="I181" s="10"/>
      <c r="J181" s="10"/>
      <c r="K181" s="10"/>
      <c r="L181" s="10"/>
      <c r="M181" s="10"/>
    </row>
    <row r="182" spans="4:13" ht="14">
      <c r="D182" s="10"/>
      <c r="E182" s="10"/>
      <c r="F182" s="10"/>
      <c r="G182" s="10"/>
      <c r="H182" s="10"/>
      <c r="I182" s="10"/>
      <c r="J182" s="10"/>
      <c r="K182" s="10"/>
      <c r="L182" s="10"/>
      <c r="M182" s="10"/>
    </row>
    <row r="183" spans="4:13" ht="14">
      <c r="D183" s="10"/>
      <c r="E183" s="10"/>
      <c r="F183" s="10"/>
      <c r="G183" s="10"/>
      <c r="H183" s="10"/>
      <c r="I183" s="10"/>
      <c r="J183" s="10"/>
      <c r="K183" s="10"/>
      <c r="L183" s="10"/>
      <c r="M183" s="10"/>
    </row>
    <row r="184" spans="4:13" ht="14">
      <c r="D184" s="10"/>
      <c r="E184" s="10"/>
      <c r="F184" s="10"/>
      <c r="G184" s="10"/>
      <c r="H184" s="10"/>
      <c r="I184" s="10"/>
      <c r="J184" s="10"/>
      <c r="K184" s="10"/>
      <c r="L184" s="10"/>
      <c r="M184" s="10"/>
    </row>
    <row r="185" spans="4:13" ht="14">
      <c r="D185" s="10"/>
      <c r="E185" s="10"/>
      <c r="F185" s="10"/>
      <c r="G185" s="10"/>
      <c r="H185" s="10"/>
      <c r="I185" s="10"/>
      <c r="J185" s="10"/>
      <c r="K185" s="10"/>
      <c r="L185" s="10"/>
      <c r="M185" s="10"/>
    </row>
    <row r="186" spans="4:13" ht="14">
      <c r="D186" s="10"/>
      <c r="E186" s="10"/>
      <c r="F186" s="10"/>
      <c r="G186" s="10"/>
      <c r="H186" s="10"/>
      <c r="I186" s="10"/>
      <c r="J186" s="10"/>
      <c r="K186" s="10"/>
      <c r="L186" s="10"/>
      <c r="M186" s="10"/>
    </row>
    <row r="187" spans="4:13" ht="14">
      <c r="D187" s="10"/>
      <c r="E187" s="10"/>
      <c r="F187" s="10"/>
      <c r="G187" s="10"/>
      <c r="H187" s="10"/>
      <c r="I187" s="10"/>
      <c r="J187" s="10"/>
      <c r="K187" s="10"/>
      <c r="L187" s="10"/>
      <c r="M187" s="10"/>
    </row>
    <row r="188" spans="4:13" ht="14">
      <c r="D188" s="10"/>
      <c r="E188" s="10"/>
      <c r="F188" s="10"/>
      <c r="G188" s="10"/>
      <c r="H188" s="10"/>
      <c r="I188" s="10"/>
      <c r="J188" s="10"/>
      <c r="K188" s="10"/>
      <c r="L188" s="10"/>
      <c r="M188" s="10"/>
    </row>
    <row r="189" spans="4:13" ht="14">
      <c r="D189" s="10"/>
      <c r="E189" s="10"/>
      <c r="F189" s="10"/>
      <c r="G189" s="10"/>
      <c r="H189" s="10"/>
      <c r="I189" s="10"/>
      <c r="J189" s="10"/>
      <c r="K189" s="10"/>
      <c r="L189" s="10"/>
      <c r="M189" s="10"/>
    </row>
    <row r="190" spans="4:13" ht="14">
      <c r="D190" s="10"/>
      <c r="E190" s="10"/>
      <c r="F190" s="10"/>
      <c r="G190" s="10"/>
      <c r="H190" s="10"/>
      <c r="I190" s="10"/>
      <c r="J190" s="10"/>
      <c r="K190" s="10"/>
      <c r="L190" s="10"/>
      <c r="M190" s="10"/>
    </row>
    <row r="191" spans="4:13" ht="14">
      <c r="D191" s="10"/>
      <c r="E191" s="10"/>
      <c r="F191" s="10"/>
      <c r="G191" s="10"/>
      <c r="H191" s="10"/>
      <c r="I191" s="10"/>
      <c r="J191" s="10"/>
      <c r="K191" s="10"/>
      <c r="L191" s="10"/>
      <c r="M191" s="10"/>
    </row>
    <row r="192" spans="4:13" ht="14">
      <c r="D192" s="10"/>
      <c r="E192" s="10"/>
      <c r="F192" s="10"/>
      <c r="G192" s="10"/>
      <c r="H192" s="10"/>
      <c r="I192" s="10"/>
      <c r="J192" s="10"/>
      <c r="K192" s="10"/>
      <c r="L192" s="10"/>
      <c r="M192" s="10"/>
    </row>
    <row r="193" spans="4:13" ht="14">
      <c r="D193" s="10"/>
      <c r="E193" s="10"/>
      <c r="F193" s="10"/>
      <c r="G193" s="10"/>
      <c r="H193" s="10"/>
      <c r="I193" s="10"/>
      <c r="J193" s="10"/>
      <c r="K193" s="10"/>
      <c r="L193" s="10"/>
      <c r="M193" s="10"/>
    </row>
    <row r="194" spans="4:13" ht="14">
      <c r="D194" s="10"/>
      <c r="E194" s="10"/>
      <c r="F194" s="10"/>
      <c r="G194" s="10"/>
      <c r="H194" s="10"/>
      <c r="I194" s="10"/>
      <c r="J194" s="10"/>
      <c r="K194" s="10"/>
      <c r="L194" s="10"/>
      <c r="M194" s="10"/>
    </row>
    <row r="195" spans="4:13" ht="14">
      <c r="D195" s="10"/>
      <c r="E195" s="10"/>
      <c r="F195" s="10"/>
      <c r="G195" s="10"/>
      <c r="H195" s="10"/>
      <c r="I195" s="10"/>
      <c r="J195" s="10"/>
      <c r="K195" s="10"/>
      <c r="L195" s="10"/>
      <c r="M195" s="10"/>
    </row>
    <row r="196" spans="4:13" ht="14">
      <c r="D196" s="10"/>
      <c r="E196" s="10"/>
      <c r="F196" s="10"/>
      <c r="G196" s="10"/>
      <c r="H196" s="10"/>
      <c r="I196" s="10"/>
      <c r="J196" s="10"/>
      <c r="K196" s="10"/>
      <c r="L196" s="10"/>
      <c r="M196" s="10"/>
    </row>
    <row r="197" spans="4:13" ht="14">
      <c r="D197" s="10"/>
      <c r="E197" s="10"/>
      <c r="F197" s="10"/>
      <c r="G197" s="10"/>
      <c r="H197" s="10"/>
      <c r="I197" s="10"/>
      <c r="J197" s="10"/>
      <c r="K197" s="10"/>
      <c r="L197" s="10"/>
      <c r="M197" s="10"/>
    </row>
    <row r="198" spans="4:13" ht="14">
      <c r="D198" s="10"/>
      <c r="E198" s="10"/>
      <c r="F198" s="10"/>
      <c r="G198" s="10"/>
      <c r="H198" s="10"/>
      <c r="I198" s="10"/>
      <c r="J198" s="10"/>
      <c r="K198" s="10"/>
      <c r="L198" s="10"/>
      <c r="M198" s="10"/>
    </row>
    <row r="199" spans="4:13" ht="14">
      <c r="D199" s="10"/>
      <c r="E199" s="10"/>
      <c r="F199" s="10"/>
      <c r="G199" s="10"/>
      <c r="H199" s="10"/>
      <c r="I199" s="10"/>
      <c r="J199" s="10"/>
      <c r="K199" s="10"/>
      <c r="L199" s="10"/>
      <c r="M199" s="10"/>
    </row>
    <row r="200" spans="4:13" ht="14">
      <c r="D200" s="10"/>
      <c r="E200" s="10"/>
      <c r="F200" s="10"/>
      <c r="G200" s="10"/>
      <c r="H200" s="10"/>
      <c r="I200" s="10"/>
      <c r="J200" s="10"/>
      <c r="K200" s="10"/>
      <c r="L200" s="10"/>
      <c r="M200" s="10"/>
    </row>
    <row r="201" spans="4:13" ht="14">
      <c r="D201" s="10"/>
      <c r="E201" s="10"/>
      <c r="F201" s="10"/>
      <c r="G201" s="10"/>
      <c r="H201" s="10"/>
      <c r="I201" s="10"/>
      <c r="J201" s="10"/>
      <c r="K201" s="10"/>
      <c r="L201" s="10"/>
      <c r="M201" s="10"/>
    </row>
    <row r="202" spans="4:13" ht="14">
      <c r="D202" s="10"/>
      <c r="E202" s="10"/>
      <c r="F202" s="10"/>
      <c r="G202" s="10"/>
      <c r="H202" s="10"/>
      <c r="I202" s="10"/>
      <c r="J202" s="10"/>
      <c r="K202" s="10"/>
      <c r="L202" s="10"/>
      <c r="M202" s="10"/>
    </row>
    <row r="203" spans="4:13" ht="14">
      <c r="D203" s="10"/>
      <c r="E203" s="10"/>
      <c r="F203" s="10"/>
      <c r="G203" s="10"/>
      <c r="H203" s="10"/>
      <c r="I203" s="10"/>
      <c r="J203" s="10"/>
      <c r="K203" s="10"/>
      <c r="L203" s="10"/>
      <c r="M203" s="10"/>
    </row>
    <row r="204" spans="4:13" ht="14">
      <c r="D204" s="10"/>
      <c r="E204" s="10"/>
      <c r="F204" s="10"/>
      <c r="G204" s="10"/>
      <c r="H204" s="10"/>
      <c r="I204" s="10"/>
      <c r="J204" s="10"/>
      <c r="K204" s="10"/>
      <c r="L204" s="10"/>
      <c r="M204" s="10"/>
    </row>
    <row r="205" spans="4:13" ht="14">
      <c r="D205" s="10"/>
      <c r="E205" s="10"/>
      <c r="F205" s="10"/>
      <c r="G205" s="10"/>
      <c r="H205" s="10"/>
      <c r="I205" s="10"/>
      <c r="J205" s="10"/>
      <c r="K205" s="10"/>
      <c r="L205" s="10"/>
      <c r="M205" s="10"/>
    </row>
    <row r="206" spans="4:13" ht="14">
      <c r="D206" s="10"/>
      <c r="E206" s="10"/>
      <c r="F206" s="10"/>
      <c r="G206" s="10"/>
      <c r="H206" s="10"/>
      <c r="I206" s="10"/>
      <c r="J206" s="10"/>
      <c r="K206" s="10"/>
      <c r="L206" s="10"/>
      <c r="M206" s="10"/>
    </row>
    <row r="207" spans="4:13" ht="14">
      <c r="D207" s="10"/>
      <c r="E207" s="10"/>
      <c r="F207" s="10"/>
      <c r="G207" s="10"/>
      <c r="H207" s="10"/>
      <c r="I207" s="10"/>
      <c r="J207" s="10"/>
      <c r="K207" s="10"/>
      <c r="L207" s="10"/>
      <c r="M207" s="10"/>
    </row>
    <row r="208" spans="4:13" ht="14">
      <c r="D208" s="10"/>
      <c r="E208" s="10"/>
      <c r="F208" s="10"/>
      <c r="G208" s="10"/>
      <c r="H208" s="10"/>
      <c r="I208" s="10"/>
      <c r="J208" s="10"/>
      <c r="K208" s="10"/>
      <c r="L208" s="10"/>
      <c r="M208" s="10"/>
    </row>
    <row r="209" spans="4:13" ht="14">
      <c r="D209" s="10"/>
      <c r="E209" s="10"/>
      <c r="F209" s="10"/>
      <c r="G209" s="10"/>
      <c r="H209" s="10"/>
      <c r="I209" s="10"/>
      <c r="J209" s="10"/>
      <c r="K209" s="10"/>
      <c r="L209" s="10"/>
      <c r="M209" s="10"/>
    </row>
    <row r="210" spans="4:13" ht="14">
      <c r="D210" s="10"/>
      <c r="E210" s="10"/>
      <c r="F210" s="10"/>
      <c r="G210" s="10"/>
      <c r="H210" s="10"/>
      <c r="I210" s="10"/>
      <c r="J210" s="10"/>
      <c r="K210" s="10"/>
      <c r="L210" s="10"/>
      <c r="M210" s="10"/>
    </row>
    <row r="211" spans="4:13" ht="14">
      <c r="D211" s="10"/>
      <c r="E211" s="10"/>
      <c r="F211" s="10"/>
      <c r="G211" s="10"/>
      <c r="H211" s="10"/>
      <c r="I211" s="10"/>
      <c r="J211" s="10"/>
      <c r="K211" s="10"/>
      <c r="L211" s="10"/>
      <c r="M211" s="10"/>
    </row>
    <row r="212" spans="4:13" ht="14">
      <c r="D212" s="10"/>
      <c r="E212" s="10"/>
      <c r="F212" s="10"/>
      <c r="G212" s="10"/>
      <c r="H212" s="10"/>
      <c r="I212" s="10"/>
      <c r="J212" s="10"/>
      <c r="K212" s="10"/>
      <c r="L212" s="10"/>
      <c r="M212" s="10"/>
    </row>
    <row r="213" spans="4:13" ht="14">
      <c r="D213" s="10"/>
      <c r="E213" s="10"/>
      <c r="F213" s="10"/>
      <c r="G213" s="10"/>
      <c r="H213" s="10"/>
      <c r="I213" s="10"/>
      <c r="J213" s="10"/>
      <c r="K213" s="10"/>
      <c r="L213" s="10"/>
      <c r="M213" s="10"/>
    </row>
    <row r="214" spans="4:13" ht="14">
      <c r="D214" s="10"/>
      <c r="E214" s="10"/>
      <c r="F214" s="10"/>
      <c r="G214" s="10"/>
      <c r="H214" s="10"/>
      <c r="I214" s="10"/>
      <c r="J214" s="10"/>
      <c r="K214" s="10"/>
      <c r="L214" s="10"/>
      <c r="M214" s="10"/>
    </row>
    <row r="215" spans="4:13" ht="14">
      <c r="D215" s="10"/>
      <c r="E215" s="10"/>
      <c r="F215" s="10"/>
      <c r="G215" s="10"/>
      <c r="H215" s="10"/>
      <c r="I215" s="10"/>
      <c r="J215" s="10"/>
      <c r="K215" s="10"/>
      <c r="L215" s="10"/>
      <c r="M215" s="10"/>
    </row>
    <row r="216" spans="4:13" ht="14">
      <c r="D216" s="10"/>
      <c r="E216" s="10"/>
      <c r="F216" s="10"/>
      <c r="G216" s="10"/>
      <c r="H216" s="10"/>
      <c r="I216" s="10"/>
      <c r="J216" s="10"/>
      <c r="K216" s="10"/>
      <c r="L216" s="10"/>
      <c r="M216" s="10"/>
    </row>
    <row r="217" spans="4:13" ht="14">
      <c r="D217" s="10"/>
      <c r="E217" s="10"/>
      <c r="F217" s="10"/>
      <c r="G217" s="10"/>
      <c r="H217" s="10"/>
      <c r="I217" s="10"/>
      <c r="J217" s="10"/>
      <c r="K217" s="10"/>
      <c r="L217" s="10"/>
      <c r="M217" s="10"/>
    </row>
    <row r="218" spans="4:13" ht="14">
      <c r="D218" s="10"/>
      <c r="E218" s="10"/>
      <c r="F218" s="10"/>
      <c r="G218" s="10"/>
      <c r="H218" s="10"/>
      <c r="I218" s="10"/>
      <c r="J218" s="10"/>
      <c r="K218" s="10"/>
      <c r="L218" s="10"/>
      <c r="M218" s="10"/>
    </row>
    <row r="219" spans="4:13" ht="14">
      <c r="D219" s="10"/>
      <c r="E219" s="10"/>
      <c r="F219" s="10"/>
      <c r="G219" s="10"/>
      <c r="H219" s="10"/>
      <c r="I219" s="10"/>
      <c r="J219" s="10"/>
      <c r="K219" s="10"/>
      <c r="L219" s="10"/>
      <c r="M219" s="10"/>
    </row>
    <row r="220" spans="4:13" ht="14">
      <c r="D220" s="10"/>
      <c r="E220" s="10"/>
      <c r="F220" s="10"/>
      <c r="G220" s="10"/>
      <c r="H220" s="10"/>
      <c r="I220" s="10"/>
      <c r="J220" s="10"/>
      <c r="K220" s="10"/>
      <c r="L220" s="10"/>
      <c r="M220" s="10"/>
    </row>
    <row r="221" spans="4:13" ht="14">
      <c r="D221" s="10"/>
      <c r="E221" s="10"/>
      <c r="F221" s="10"/>
      <c r="G221" s="10"/>
      <c r="H221" s="10"/>
      <c r="I221" s="10"/>
      <c r="J221" s="10"/>
      <c r="K221" s="10"/>
      <c r="L221" s="10"/>
      <c r="M221" s="10"/>
    </row>
    <row r="222" spans="4:13" ht="14">
      <c r="D222" s="10"/>
      <c r="E222" s="10"/>
      <c r="F222" s="10"/>
      <c r="G222" s="10"/>
      <c r="H222" s="10"/>
      <c r="I222" s="10"/>
      <c r="J222" s="10"/>
      <c r="K222" s="10"/>
      <c r="L222" s="10"/>
      <c r="M222" s="10"/>
    </row>
    <row r="223" spans="4:13" ht="14">
      <c r="D223" s="10"/>
      <c r="E223" s="10"/>
      <c r="F223" s="10"/>
      <c r="G223" s="10"/>
      <c r="H223" s="10"/>
      <c r="I223" s="10"/>
      <c r="J223" s="10"/>
      <c r="K223" s="10"/>
      <c r="L223" s="10"/>
      <c r="M223" s="10"/>
    </row>
    <row r="224" spans="4:13" ht="14">
      <c r="D224" s="10"/>
      <c r="E224" s="10"/>
      <c r="F224" s="10"/>
      <c r="G224" s="10"/>
      <c r="H224" s="10"/>
      <c r="I224" s="10"/>
      <c r="J224" s="10"/>
      <c r="K224" s="10"/>
      <c r="L224" s="10"/>
      <c r="M224" s="10"/>
    </row>
    <row r="225" spans="4:13" ht="14">
      <c r="D225" s="10"/>
      <c r="E225" s="10"/>
      <c r="F225" s="10"/>
      <c r="G225" s="10"/>
      <c r="H225" s="10"/>
      <c r="I225" s="10"/>
      <c r="J225" s="10"/>
      <c r="K225" s="10"/>
      <c r="L225" s="10"/>
      <c r="M225" s="10"/>
    </row>
    <row r="226" spans="4:13" ht="14">
      <c r="D226" s="10"/>
      <c r="E226" s="10"/>
      <c r="F226" s="10"/>
      <c r="G226" s="10"/>
      <c r="H226" s="10"/>
      <c r="I226" s="10"/>
      <c r="J226" s="10"/>
      <c r="K226" s="10"/>
      <c r="L226" s="10"/>
      <c r="M226" s="10"/>
    </row>
    <row r="227" spans="4:13" ht="14">
      <c r="D227" s="10"/>
      <c r="E227" s="10"/>
      <c r="F227" s="10"/>
      <c r="G227" s="10"/>
      <c r="H227" s="10"/>
      <c r="I227" s="10"/>
      <c r="J227" s="10"/>
      <c r="K227" s="10"/>
      <c r="L227" s="10"/>
      <c r="M227" s="10"/>
    </row>
    <row r="228" spans="4:13" ht="14">
      <c r="D228" s="10"/>
      <c r="E228" s="10"/>
      <c r="F228" s="10"/>
      <c r="G228" s="10"/>
      <c r="H228" s="10"/>
      <c r="I228" s="10"/>
      <c r="J228" s="10"/>
      <c r="K228" s="10"/>
      <c r="L228" s="10"/>
      <c r="M228" s="10"/>
    </row>
    <row r="229" spans="4:13" ht="14">
      <c r="D229" s="10"/>
      <c r="E229" s="10"/>
      <c r="F229" s="10"/>
      <c r="G229" s="10"/>
      <c r="H229" s="10"/>
      <c r="I229" s="10"/>
      <c r="J229" s="10"/>
      <c r="K229" s="10"/>
      <c r="L229" s="10"/>
      <c r="M229" s="10"/>
    </row>
    <row r="230" spans="4:13" ht="14">
      <c r="D230" s="10"/>
      <c r="E230" s="10"/>
      <c r="F230" s="10"/>
      <c r="G230" s="10"/>
      <c r="H230" s="10"/>
      <c r="I230" s="10"/>
      <c r="J230" s="10"/>
      <c r="K230" s="10"/>
      <c r="L230" s="10"/>
      <c r="M230" s="10"/>
    </row>
    <row r="231" spans="4:13" ht="14">
      <c r="D231" s="10"/>
      <c r="E231" s="10"/>
      <c r="F231" s="10"/>
      <c r="G231" s="10"/>
      <c r="H231" s="10"/>
      <c r="I231" s="10"/>
      <c r="J231" s="10"/>
      <c r="K231" s="10"/>
      <c r="L231" s="10"/>
      <c r="M231" s="10"/>
    </row>
    <row r="232" spans="4:13" ht="14">
      <c r="D232" s="10"/>
      <c r="E232" s="10"/>
      <c r="F232" s="10"/>
      <c r="G232" s="10"/>
      <c r="H232" s="10"/>
      <c r="I232" s="10"/>
      <c r="J232" s="10"/>
      <c r="K232" s="10"/>
      <c r="L232" s="10"/>
      <c r="M232" s="10"/>
    </row>
    <row r="233" spans="4:13" ht="14">
      <c r="D233" s="10"/>
      <c r="E233" s="10"/>
      <c r="F233" s="10"/>
      <c r="G233" s="10"/>
      <c r="H233" s="10"/>
      <c r="I233" s="10"/>
      <c r="J233" s="10"/>
      <c r="K233" s="10"/>
      <c r="L233" s="10"/>
      <c r="M233" s="10"/>
    </row>
    <row r="234" spans="4:13" ht="14">
      <c r="D234" s="10"/>
      <c r="E234" s="10"/>
      <c r="F234" s="10"/>
      <c r="G234" s="10"/>
      <c r="H234" s="10"/>
      <c r="I234" s="10"/>
      <c r="J234" s="10"/>
      <c r="K234" s="10"/>
      <c r="L234" s="10"/>
      <c r="M234" s="10"/>
    </row>
    <row r="235" spans="4:13" ht="14">
      <c r="D235" s="10"/>
      <c r="E235" s="10"/>
      <c r="F235" s="10"/>
      <c r="G235" s="10"/>
      <c r="H235" s="10"/>
      <c r="I235" s="10"/>
      <c r="J235" s="10"/>
      <c r="K235" s="10"/>
      <c r="L235" s="10"/>
      <c r="M235" s="10"/>
    </row>
    <row r="236" spans="4:13" ht="14">
      <c r="D236" s="10"/>
      <c r="E236" s="10"/>
      <c r="F236" s="10"/>
      <c r="G236" s="10"/>
      <c r="H236" s="10"/>
      <c r="I236" s="10"/>
      <c r="J236" s="10"/>
      <c r="K236" s="10"/>
      <c r="L236" s="10"/>
      <c r="M236" s="10"/>
    </row>
  </sheetData>
  <customSheetViews>
    <customSheetView guid="{0C3D94F3-5C1F-492C-9E45-C36C99F6E6C9}" scale="140" showPageBreaks="1" view="pageLayout" topLeftCell="A72">
      <selection activeCell="E77" sqref="E77"/>
      <pageMargins left="0" right="0" top="0" bottom="0" header="0" footer="0"/>
      <pageSetup scale="90" orientation="portrait" r:id="rId1"/>
      <headerFooter alignWithMargins="0">
        <oddHeader>&amp;L&amp;"Arial,Bold"Supplier PPAP Workbook&amp;R&amp;G</oddHeader>
        <oddFooter>&amp;L&amp;8&amp;K0070C0 04-0034
REV 02
Effective: DD-MMM-YYYY&amp;C&amp;"Arial,Bold"&amp;8&amp;A&amp;R&amp;8&amp;P of &amp;N</oddFooter>
      </headerFooter>
    </customSheetView>
  </customSheetViews>
  <mergeCells count="2">
    <mergeCell ref="A1:C1"/>
    <mergeCell ref="A23:C23"/>
  </mergeCells>
  <pageMargins left="0.70866141732283472" right="0.70866141732283472" top="0.74803149606299213" bottom="0.74803149606299213" header="0.31496062992125984" footer="0.31496062992125984"/>
  <pageSetup scale="68" fitToHeight="0" orientation="portrait" r:id="rId2"/>
  <headerFooter alignWithMargins="0">
    <oddHeader>&amp;L&amp;"Arial,Bold"Supplier PPAP Workbook&amp;R&amp;G</oddHeader>
    <oddFooter>&amp;L&amp;8 04-0034
REV 02
Effective: 24-FEB-2023&amp;C&amp;8&amp;A&amp;R&amp;8Page &amp;P of &amp;N</oddFooter>
  </headerFooter>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FD7E5-E878-4631-A3C9-168C38A1D5AC}">
  <dimension ref="A1:AY1009"/>
  <sheetViews>
    <sheetView showGridLines="0" zoomScaleNormal="100" workbookViewId="0">
      <selection activeCell="C27" sqref="C27"/>
    </sheetView>
  </sheetViews>
  <sheetFormatPr defaultColWidth="8.90625" defaultRowHeight="14.5"/>
  <cols>
    <col min="1" max="1" width="9.36328125" style="434" customWidth="1"/>
    <col min="2" max="2" width="18.90625" style="434" customWidth="1"/>
    <col min="3" max="3" width="21" style="434" customWidth="1"/>
    <col min="4" max="4" width="24.90625" style="434" customWidth="1"/>
    <col min="5" max="6" width="25.6328125" style="434" customWidth="1"/>
    <col min="7" max="7" width="16.453125" style="434" customWidth="1"/>
    <col min="8" max="8" width="5.6328125" style="434" customWidth="1"/>
    <col min="9" max="9" width="25.6328125" style="434" customWidth="1"/>
    <col min="10" max="10" width="27.36328125" style="434" customWidth="1"/>
    <col min="11" max="11" width="23.6328125" style="434" customWidth="1"/>
    <col min="12" max="12" width="7" style="434" customWidth="1"/>
    <col min="13" max="13" width="21.54296875" style="434" customWidth="1"/>
    <col min="14" max="14" width="6.54296875" style="434" customWidth="1"/>
    <col min="15" max="15" width="7.36328125" style="434" hidden="1" customWidth="1"/>
    <col min="16" max="16" width="5" style="434" customWidth="1"/>
    <col min="17" max="17" width="6" style="434" customWidth="1"/>
    <col min="18" max="18" width="5.54296875" style="434" customWidth="1"/>
    <col min="19" max="19" width="21.90625" style="434" customWidth="1"/>
    <col min="20" max="20" width="16.6328125" style="434" customWidth="1"/>
    <col min="21" max="21" width="12.453125" style="434" customWidth="1"/>
    <col min="22" max="22" width="13.453125" style="434" customWidth="1"/>
    <col min="23" max="23" width="17.6328125" style="434" customWidth="1"/>
    <col min="24" max="24" width="14.36328125" style="434" customWidth="1"/>
    <col min="25" max="25" width="17.36328125" style="434" customWidth="1"/>
    <col min="26" max="28" width="4.90625" style="434" customWidth="1"/>
    <col min="29" max="29" width="5.36328125" style="434" customWidth="1"/>
    <col min="30" max="30" width="6" style="434" hidden="1" customWidth="1"/>
    <col min="31" max="31" width="5.6328125" style="472" customWidth="1"/>
    <col min="32" max="32" width="14.54296875" style="434" customWidth="1"/>
    <col min="33" max="39" width="5.36328125" style="434" customWidth="1"/>
    <col min="40" max="40" width="7.36328125" style="434" customWidth="1"/>
    <col min="41" max="41" width="12.08984375" style="434" bestFit="1" customWidth="1"/>
    <col min="42" max="42" width="11.453125" style="434" bestFit="1" customWidth="1"/>
    <col min="43" max="43" width="3" style="434" bestFit="1" customWidth="1"/>
    <col min="44" max="44" width="2.6328125" style="434" bestFit="1" customWidth="1"/>
    <col min="45" max="45" width="21" style="434" bestFit="1" customWidth="1"/>
    <col min="46" max="48" width="3" style="434" bestFit="1" customWidth="1"/>
    <col min="49" max="49" width="6" style="434" bestFit="1" customWidth="1"/>
    <col min="50" max="50" width="7" style="434" bestFit="1" customWidth="1"/>
    <col min="51" max="51" width="2.36328125" style="434" bestFit="1" customWidth="1"/>
    <col min="52" max="16384" width="8.90625" style="434"/>
  </cols>
  <sheetData>
    <row r="1" spans="1:51">
      <c r="A1" s="213" t="s">
        <v>44</v>
      </c>
    </row>
    <row r="2" spans="1:51" s="436" customFormat="1" ht="17.399999999999999" customHeight="1">
      <c r="A2" s="504" t="s">
        <v>45</v>
      </c>
      <c r="B2" s="504"/>
      <c r="C2" s="504"/>
      <c r="D2" s="504"/>
      <c r="E2" s="504"/>
      <c r="F2" s="504"/>
      <c r="G2" s="504"/>
      <c r="H2" s="504"/>
      <c r="I2" s="504"/>
      <c r="J2" s="504"/>
      <c r="K2" s="504"/>
      <c r="L2" s="504"/>
      <c r="M2" s="504"/>
      <c r="N2" s="504"/>
      <c r="O2" s="504"/>
      <c r="AE2" s="461"/>
    </row>
    <row r="3" spans="1:51" s="436" customFormat="1">
      <c r="A3" s="460" t="s">
        <v>46</v>
      </c>
      <c r="B3" s="460"/>
      <c r="C3" s="505"/>
      <c r="D3" s="505"/>
      <c r="E3" s="460" t="s">
        <v>47</v>
      </c>
      <c r="F3" s="505"/>
      <c r="G3" s="505"/>
      <c r="J3" s="460"/>
      <c r="K3" s="506"/>
      <c r="L3" s="506"/>
      <c r="M3" s="506"/>
      <c r="N3" s="506"/>
      <c r="AE3" s="461"/>
    </row>
    <row r="4" spans="1:51" s="436" customFormat="1">
      <c r="A4" s="460" t="s">
        <v>48</v>
      </c>
      <c r="B4" s="460"/>
      <c r="C4" s="505"/>
      <c r="D4" s="505"/>
      <c r="E4" s="460" t="s">
        <v>49</v>
      </c>
      <c r="F4" s="505"/>
      <c r="G4" s="505"/>
      <c r="I4" s="460" t="s">
        <v>50</v>
      </c>
      <c r="J4" s="423"/>
      <c r="K4" s="506"/>
      <c r="L4" s="506"/>
      <c r="AE4" s="461"/>
    </row>
    <row r="5" spans="1:51" s="436" customFormat="1">
      <c r="A5" s="460" t="s">
        <v>51</v>
      </c>
      <c r="B5" s="460"/>
      <c r="C5" s="505"/>
      <c r="D5" s="505"/>
      <c r="E5" s="460" t="s">
        <v>52</v>
      </c>
      <c r="F5" s="505"/>
      <c r="G5" s="505"/>
      <c r="I5" s="460" t="s">
        <v>53</v>
      </c>
      <c r="J5" s="423"/>
      <c r="K5" s="506"/>
      <c r="L5" s="506"/>
      <c r="AE5" s="461"/>
    </row>
    <row r="6" spans="1:51" s="436" customFormat="1">
      <c r="A6" s="460" t="s">
        <v>54</v>
      </c>
      <c r="B6" s="460"/>
      <c r="C6" s="505"/>
      <c r="D6" s="505"/>
      <c r="E6" s="460" t="s">
        <v>55</v>
      </c>
      <c r="F6" s="505" t="s">
        <v>56</v>
      </c>
      <c r="G6" s="505"/>
      <c r="I6" s="460" t="s">
        <v>57</v>
      </c>
      <c r="J6" s="424" t="s">
        <v>58</v>
      </c>
      <c r="AE6" s="461"/>
    </row>
    <row r="7" spans="1:51" s="436" customFormat="1" ht="12.65" customHeight="1" thickBot="1">
      <c r="A7" s="460"/>
      <c r="B7" s="460"/>
      <c r="C7" s="461"/>
      <c r="D7" s="473"/>
      <c r="E7" s="460"/>
      <c r="J7" s="460"/>
      <c r="K7" s="461"/>
      <c r="L7" s="461"/>
      <c r="AE7" s="461"/>
    </row>
    <row r="8" spans="1:51" s="436" customFormat="1" ht="15" thickBot="1">
      <c r="A8" s="507" t="s">
        <v>59</v>
      </c>
      <c r="B8" s="508"/>
      <c r="C8" s="509"/>
      <c r="D8" s="507" t="s">
        <v>60</v>
      </c>
      <c r="E8" s="508"/>
      <c r="F8" s="509"/>
      <c r="G8" s="507" t="s">
        <v>61</v>
      </c>
      <c r="H8" s="508"/>
      <c r="I8" s="508"/>
      <c r="J8" s="509"/>
      <c r="K8" s="507" t="s">
        <v>62</v>
      </c>
      <c r="L8" s="508"/>
      <c r="M8" s="508"/>
      <c r="N8" s="508"/>
      <c r="O8" s="508"/>
      <c r="P8" s="508"/>
      <c r="Q8" s="508"/>
      <c r="R8" s="509"/>
      <c r="S8" s="507" t="s">
        <v>63</v>
      </c>
      <c r="T8" s="508"/>
      <c r="U8" s="508"/>
      <c r="V8" s="508"/>
      <c r="W8" s="508"/>
      <c r="X8" s="508"/>
      <c r="Y8" s="508"/>
      <c r="Z8" s="508"/>
      <c r="AA8" s="508"/>
      <c r="AB8" s="508"/>
      <c r="AC8" s="508"/>
      <c r="AD8" s="508"/>
      <c r="AE8" s="508"/>
      <c r="AF8" s="509"/>
    </row>
    <row r="9" spans="1:51" s="436" customFormat="1" ht="84" customHeight="1" thickBot="1">
      <c r="A9" s="474" t="s">
        <v>64</v>
      </c>
      <c r="B9" s="475" t="s">
        <v>65</v>
      </c>
      <c r="C9" s="476" t="s">
        <v>66</v>
      </c>
      <c r="D9" s="462" t="s">
        <v>67</v>
      </c>
      <c r="E9" s="463" t="s">
        <v>68</v>
      </c>
      <c r="F9" s="464" t="s">
        <v>69</v>
      </c>
      <c r="G9" s="477" t="s">
        <v>70</v>
      </c>
      <c r="H9" s="466" t="s">
        <v>71</v>
      </c>
      <c r="I9" s="463" t="s">
        <v>72</v>
      </c>
      <c r="J9" s="464" t="s">
        <v>73</v>
      </c>
      <c r="K9" s="467" t="s">
        <v>74</v>
      </c>
      <c r="L9" s="478" t="s">
        <v>75</v>
      </c>
      <c r="M9" s="467" t="s">
        <v>76</v>
      </c>
      <c r="N9" s="478" t="s">
        <v>77</v>
      </c>
      <c r="O9" s="478"/>
      <c r="P9" s="478" t="s">
        <v>78</v>
      </c>
      <c r="Q9" s="478" t="s">
        <v>79</v>
      </c>
      <c r="R9" s="479" t="s">
        <v>80</v>
      </c>
      <c r="S9" s="462" t="s">
        <v>81</v>
      </c>
      <c r="T9" s="463" t="s">
        <v>82</v>
      </c>
      <c r="U9" s="463" t="s">
        <v>83</v>
      </c>
      <c r="V9" s="463" t="s">
        <v>84</v>
      </c>
      <c r="W9" s="463" t="s">
        <v>85</v>
      </c>
      <c r="X9" s="463" t="s">
        <v>86</v>
      </c>
      <c r="Y9" s="463" t="s">
        <v>87</v>
      </c>
      <c r="Z9" s="478" t="s">
        <v>88</v>
      </c>
      <c r="AA9" s="478" t="s">
        <v>89</v>
      </c>
      <c r="AB9" s="478" t="s">
        <v>90</v>
      </c>
      <c r="AC9" s="466" t="s">
        <v>79</v>
      </c>
      <c r="AD9" s="466"/>
      <c r="AE9" s="466" t="s">
        <v>78</v>
      </c>
      <c r="AF9" s="464" t="s">
        <v>91</v>
      </c>
      <c r="AG9" s="480"/>
      <c r="AH9" s="480"/>
      <c r="AI9" s="480"/>
      <c r="AJ9" s="480"/>
      <c r="AK9" s="480"/>
      <c r="AL9" s="480"/>
      <c r="AM9" s="480"/>
      <c r="AN9" s="480"/>
      <c r="AO9" s="480"/>
      <c r="AP9" s="480"/>
      <c r="AQ9" s="480"/>
      <c r="AR9" s="480"/>
      <c r="AS9" s="480"/>
    </row>
    <row r="10" spans="1:51" ht="23" customHeight="1">
      <c r="A10" s="417"/>
      <c r="B10" s="418"/>
      <c r="C10" s="417"/>
      <c r="D10" s="417"/>
      <c r="E10" s="417"/>
      <c r="F10" s="417"/>
      <c r="G10" s="417"/>
      <c r="H10" s="419"/>
      <c r="I10" s="420"/>
      <c r="J10" s="420"/>
      <c r="K10" s="420"/>
      <c r="L10" s="419"/>
      <c r="M10" s="420"/>
      <c r="N10" s="419"/>
      <c r="O10" s="430" t="str">
        <f>+H10&amp;L10&amp;N10</f>
        <v/>
      </c>
      <c r="P10" s="458" t="str">
        <f t="shared" ref="P10:P73" si="0">_xlfn.IFNA(VLOOKUP(O10,$AX$10:$AY$1009,2,FALSE), " ")</f>
        <v xml:space="preserve"> </v>
      </c>
      <c r="Q10" s="420"/>
      <c r="R10" s="420"/>
      <c r="S10" s="420"/>
      <c r="T10" s="420"/>
      <c r="U10" s="420"/>
      <c r="V10" s="420"/>
      <c r="W10" s="421"/>
      <c r="X10" s="420"/>
      <c r="Y10" s="422"/>
      <c r="Z10" s="419"/>
      <c r="AA10" s="419"/>
      <c r="AB10" s="419"/>
      <c r="AC10" s="420"/>
      <c r="AD10" s="432" t="str">
        <f>+Z10&amp;AA10&amp;AB10</f>
        <v/>
      </c>
      <c r="AE10" s="458" t="str">
        <f t="shared" ref="AE10:AE73" si="1">_xlfn.IFNA(VLOOKUP(AD10,$AX$10:$AY$1009,2,FALSE)," ")</f>
        <v xml:space="preserve"> </v>
      </c>
      <c r="AF10" s="420"/>
      <c r="AP10" s="434" t="s">
        <v>92</v>
      </c>
      <c r="AQ10" s="435">
        <v>10</v>
      </c>
      <c r="AR10" s="434" t="s">
        <v>93</v>
      </c>
      <c r="AU10" s="434">
        <v>10</v>
      </c>
      <c r="AV10" s="434">
        <v>10</v>
      </c>
      <c r="AW10" s="434">
        <v>10</v>
      </c>
      <c r="AX10" s="435" t="str">
        <f>AU10&amp;AV10&amp;AW10</f>
        <v>101010</v>
      </c>
      <c r="AY10" s="434" t="s">
        <v>94</v>
      </c>
    </row>
    <row r="11" spans="1:51">
      <c r="A11" s="417"/>
      <c r="B11" s="418"/>
      <c r="C11" s="417"/>
      <c r="D11" s="417"/>
      <c r="E11" s="417"/>
      <c r="F11" s="417"/>
      <c r="G11" s="417"/>
      <c r="H11" s="419"/>
      <c r="I11" s="420"/>
      <c r="J11" s="420"/>
      <c r="K11" s="420"/>
      <c r="L11" s="419"/>
      <c r="M11" s="420"/>
      <c r="N11" s="419"/>
      <c r="O11" s="430" t="str">
        <f>+H11&amp;L11&amp;N11</f>
        <v/>
      </c>
      <c r="P11" s="458" t="str">
        <f t="shared" si="0"/>
        <v xml:space="preserve"> </v>
      </c>
      <c r="Q11" s="420"/>
      <c r="R11" s="420"/>
      <c r="S11" s="420"/>
      <c r="T11" s="420"/>
      <c r="U11" s="420"/>
      <c r="V11" s="420"/>
      <c r="W11" s="421"/>
      <c r="X11" s="420"/>
      <c r="Y11" s="422"/>
      <c r="Z11" s="419"/>
      <c r="AA11" s="419"/>
      <c r="AB11" s="419"/>
      <c r="AC11" s="420"/>
      <c r="AD11" s="432" t="str">
        <f t="shared" ref="AD11:AD49" si="2">+Z11&amp;AA11&amp;AB11</f>
        <v/>
      </c>
      <c r="AE11" s="458" t="str">
        <f t="shared" si="1"/>
        <v xml:space="preserve"> </v>
      </c>
      <c r="AF11" s="420"/>
      <c r="AP11" s="434" t="s">
        <v>95</v>
      </c>
      <c r="AQ11" s="435">
        <v>9</v>
      </c>
      <c r="AR11" s="434" t="s">
        <v>96</v>
      </c>
      <c r="AS11" s="434" t="s">
        <v>97</v>
      </c>
      <c r="AU11" s="434">
        <v>10</v>
      </c>
      <c r="AV11" s="434">
        <v>10</v>
      </c>
      <c r="AW11" s="434">
        <v>9</v>
      </c>
      <c r="AX11" s="435" t="str">
        <f t="shared" ref="AX11:AX49" si="3">AU11&amp;AV11&amp;AW11</f>
        <v>10109</v>
      </c>
      <c r="AY11" s="434" t="s">
        <v>94</v>
      </c>
    </row>
    <row r="12" spans="1:51">
      <c r="A12" s="417"/>
      <c r="B12" s="418"/>
      <c r="C12" s="417"/>
      <c r="D12" s="417"/>
      <c r="E12" s="417"/>
      <c r="F12" s="417"/>
      <c r="G12" s="417"/>
      <c r="H12" s="419"/>
      <c r="I12" s="420"/>
      <c r="J12" s="420"/>
      <c r="K12" s="420"/>
      <c r="L12" s="419"/>
      <c r="M12" s="420"/>
      <c r="N12" s="419"/>
      <c r="O12" s="430" t="str">
        <f>+H12&amp;L12&amp;N12</f>
        <v/>
      </c>
      <c r="P12" s="458" t="str">
        <f t="shared" si="0"/>
        <v xml:space="preserve"> </v>
      </c>
      <c r="Q12" s="420"/>
      <c r="R12" s="420"/>
      <c r="S12" s="420"/>
      <c r="T12" s="420"/>
      <c r="U12" s="420"/>
      <c r="V12" s="420"/>
      <c r="W12" s="421"/>
      <c r="X12" s="420"/>
      <c r="Y12" s="422"/>
      <c r="Z12" s="419"/>
      <c r="AA12" s="419"/>
      <c r="AB12" s="419"/>
      <c r="AC12" s="420"/>
      <c r="AD12" s="432" t="str">
        <f t="shared" si="2"/>
        <v/>
      </c>
      <c r="AE12" s="458" t="str">
        <f t="shared" si="1"/>
        <v xml:space="preserve"> </v>
      </c>
      <c r="AF12" s="420"/>
      <c r="AP12" s="434" t="s">
        <v>58</v>
      </c>
      <c r="AQ12" s="435">
        <v>8</v>
      </c>
      <c r="AS12" s="434" t="s">
        <v>98</v>
      </c>
      <c r="AU12" s="434">
        <v>10</v>
      </c>
      <c r="AV12" s="434">
        <v>10</v>
      </c>
      <c r="AW12" s="434">
        <v>8</v>
      </c>
      <c r="AX12" s="435" t="str">
        <f t="shared" si="3"/>
        <v>10108</v>
      </c>
      <c r="AY12" s="434" t="s">
        <v>94</v>
      </c>
    </row>
    <row r="13" spans="1:51">
      <c r="A13" s="417"/>
      <c r="B13" s="418"/>
      <c r="C13" s="417"/>
      <c r="D13" s="417"/>
      <c r="E13" s="417"/>
      <c r="F13" s="417"/>
      <c r="G13" s="417"/>
      <c r="H13" s="419"/>
      <c r="I13" s="420"/>
      <c r="J13" s="420"/>
      <c r="K13" s="420"/>
      <c r="L13" s="419"/>
      <c r="M13" s="420"/>
      <c r="N13" s="419"/>
      <c r="O13" s="430" t="str">
        <f t="shared" ref="O13:O49" si="4">+H13&amp;L13&amp;N13</f>
        <v/>
      </c>
      <c r="P13" s="458" t="str">
        <f t="shared" si="0"/>
        <v xml:space="preserve"> </v>
      </c>
      <c r="Q13" s="420"/>
      <c r="R13" s="420"/>
      <c r="S13" s="420"/>
      <c r="T13" s="420"/>
      <c r="U13" s="420"/>
      <c r="V13" s="420"/>
      <c r="W13" s="421"/>
      <c r="X13" s="420"/>
      <c r="Y13" s="422"/>
      <c r="Z13" s="419"/>
      <c r="AA13" s="419"/>
      <c r="AB13" s="419"/>
      <c r="AC13" s="420"/>
      <c r="AD13" s="432" t="str">
        <f t="shared" si="2"/>
        <v/>
      </c>
      <c r="AE13" s="458" t="str">
        <f t="shared" si="1"/>
        <v xml:space="preserve"> </v>
      </c>
      <c r="AF13" s="420"/>
      <c r="AQ13" s="435">
        <v>7</v>
      </c>
      <c r="AS13" s="434" t="s">
        <v>99</v>
      </c>
      <c r="AU13" s="434">
        <v>10</v>
      </c>
      <c r="AV13" s="434">
        <v>10</v>
      </c>
      <c r="AW13" s="434">
        <v>7</v>
      </c>
      <c r="AX13" s="435" t="str">
        <f t="shared" si="3"/>
        <v>10107</v>
      </c>
      <c r="AY13" s="434" t="s">
        <v>94</v>
      </c>
    </row>
    <row r="14" spans="1:51">
      <c r="A14" s="417"/>
      <c r="B14" s="418"/>
      <c r="C14" s="417"/>
      <c r="D14" s="417"/>
      <c r="E14" s="417"/>
      <c r="F14" s="417"/>
      <c r="G14" s="417"/>
      <c r="H14" s="419"/>
      <c r="I14" s="420"/>
      <c r="J14" s="420"/>
      <c r="K14" s="420"/>
      <c r="L14" s="419"/>
      <c r="M14" s="420"/>
      <c r="N14" s="419"/>
      <c r="O14" s="430" t="str">
        <f t="shared" si="4"/>
        <v/>
      </c>
      <c r="P14" s="458" t="str">
        <f t="shared" si="0"/>
        <v xml:space="preserve"> </v>
      </c>
      <c r="Q14" s="416"/>
      <c r="R14" s="420"/>
      <c r="S14" s="420"/>
      <c r="T14" s="420"/>
      <c r="U14" s="420"/>
      <c r="V14" s="420"/>
      <c r="W14" s="421"/>
      <c r="X14" s="420"/>
      <c r="Y14" s="422"/>
      <c r="Z14" s="419"/>
      <c r="AA14" s="419"/>
      <c r="AB14" s="419"/>
      <c r="AC14" s="420"/>
      <c r="AD14" s="432" t="str">
        <f t="shared" si="2"/>
        <v/>
      </c>
      <c r="AE14" s="458" t="str">
        <f t="shared" si="1"/>
        <v xml:space="preserve"> </v>
      </c>
      <c r="AF14" s="420"/>
      <c r="AQ14" s="435">
        <v>6</v>
      </c>
      <c r="AS14" s="434" t="s">
        <v>100</v>
      </c>
      <c r="AU14" s="434">
        <v>10</v>
      </c>
      <c r="AV14" s="434">
        <v>10</v>
      </c>
      <c r="AW14" s="434">
        <v>6</v>
      </c>
      <c r="AX14" s="435" t="str">
        <f t="shared" si="3"/>
        <v>10106</v>
      </c>
      <c r="AY14" s="434" t="s">
        <v>94</v>
      </c>
    </row>
    <row r="15" spans="1:51">
      <c r="A15" s="417"/>
      <c r="B15" s="418"/>
      <c r="C15" s="417"/>
      <c r="D15" s="417"/>
      <c r="E15" s="417"/>
      <c r="F15" s="417"/>
      <c r="G15" s="417"/>
      <c r="H15" s="419"/>
      <c r="I15" s="420"/>
      <c r="J15" s="420"/>
      <c r="K15" s="420"/>
      <c r="L15" s="419"/>
      <c r="M15" s="420"/>
      <c r="N15" s="419"/>
      <c r="O15" s="430" t="str">
        <f t="shared" si="4"/>
        <v/>
      </c>
      <c r="P15" s="458" t="str">
        <f t="shared" si="0"/>
        <v xml:space="preserve"> </v>
      </c>
      <c r="Q15" s="420"/>
      <c r="R15" s="420"/>
      <c r="S15" s="420"/>
      <c r="T15" s="420"/>
      <c r="U15" s="420"/>
      <c r="V15" s="420"/>
      <c r="W15" s="421"/>
      <c r="X15" s="420"/>
      <c r="Y15" s="422"/>
      <c r="Z15" s="419"/>
      <c r="AA15" s="419"/>
      <c r="AB15" s="419"/>
      <c r="AC15" s="420"/>
      <c r="AD15" s="432" t="str">
        <f t="shared" si="2"/>
        <v/>
      </c>
      <c r="AE15" s="458" t="str">
        <f t="shared" si="1"/>
        <v xml:space="preserve"> </v>
      </c>
      <c r="AF15" s="420"/>
      <c r="AQ15" s="435">
        <v>5</v>
      </c>
      <c r="AS15" s="434" t="s">
        <v>101</v>
      </c>
      <c r="AU15" s="434">
        <v>10</v>
      </c>
      <c r="AV15" s="434">
        <v>10</v>
      </c>
      <c r="AW15" s="434">
        <v>5</v>
      </c>
      <c r="AX15" s="435" t="str">
        <f t="shared" si="3"/>
        <v>10105</v>
      </c>
      <c r="AY15" s="434" t="s">
        <v>94</v>
      </c>
    </row>
    <row r="16" spans="1:51">
      <c r="A16" s="417"/>
      <c r="B16" s="418"/>
      <c r="C16" s="417"/>
      <c r="D16" s="417"/>
      <c r="E16" s="417"/>
      <c r="F16" s="417"/>
      <c r="G16" s="417"/>
      <c r="H16" s="419"/>
      <c r="I16" s="420"/>
      <c r="J16" s="420"/>
      <c r="K16" s="420"/>
      <c r="L16" s="419"/>
      <c r="M16" s="420"/>
      <c r="N16" s="419"/>
      <c r="O16" s="430" t="str">
        <f t="shared" si="4"/>
        <v/>
      </c>
      <c r="P16" s="458" t="str">
        <f t="shared" si="0"/>
        <v xml:space="preserve"> </v>
      </c>
      <c r="Q16" s="420"/>
      <c r="R16" s="420"/>
      <c r="S16" s="420"/>
      <c r="T16" s="420"/>
      <c r="U16" s="420"/>
      <c r="V16" s="420"/>
      <c r="W16" s="421"/>
      <c r="X16" s="420"/>
      <c r="Y16" s="422"/>
      <c r="Z16" s="419"/>
      <c r="AA16" s="419"/>
      <c r="AB16" s="419"/>
      <c r="AC16" s="420"/>
      <c r="AD16" s="432" t="str">
        <f t="shared" si="2"/>
        <v/>
      </c>
      <c r="AE16" s="458" t="str">
        <f t="shared" si="1"/>
        <v xml:space="preserve"> </v>
      </c>
      <c r="AF16" s="420"/>
      <c r="AQ16" s="435">
        <v>4</v>
      </c>
      <c r="AU16" s="434">
        <v>10</v>
      </c>
      <c r="AV16" s="434">
        <v>10</v>
      </c>
      <c r="AW16" s="434">
        <v>4</v>
      </c>
      <c r="AX16" s="435" t="str">
        <f t="shared" si="3"/>
        <v>10104</v>
      </c>
      <c r="AY16" s="434" t="s">
        <v>94</v>
      </c>
    </row>
    <row r="17" spans="1:51">
      <c r="A17" s="417"/>
      <c r="B17" s="418"/>
      <c r="C17" s="417"/>
      <c r="D17" s="417"/>
      <c r="E17" s="417"/>
      <c r="F17" s="417"/>
      <c r="G17" s="417"/>
      <c r="H17" s="419"/>
      <c r="I17" s="420"/>
      <c r="J17" s="420"/>
      <c r="K17" s="420"/>
      <c r="L17" s="419"/>
      <c r="M17" s="420"/>
      <c r="N17" s="419"/>
      <c r="O17" s="430" t="str">
        <f t="shared" si="4"/>
        <v/>
      </c>
      <c r="P17" s="458" t="str">
        <f t="shared" si="0"/>
        <v xml:space="preserve"> </v>
      </c>
      <c r="Q17" s="420"/>
      <c r="R17" s="420"/>
      <c r="S17" s="420"/>
      <c r="T17" s="420"/>
      <c r="U17" s="420"/>
      <c r="V17" s="420"/>
      <c r="W17" s="421"/>
      <c r="X17" s="420"/>
      <c r="Y17" s="422"/>
      <c r="Z17" s="419"/>
      <c r="AA17" s="419"/>
      <c r="AB17" s="419"/>
      <c r="AC17" s="420"/>
      <c r="AD17" s="432" t="str">
        <f t="shared" si="2"/>
        <v/>
      </c>
      <c r="AE17" s="458" t="str">
        <f t="shared" si="1"/>
        <v xml:space="preserve"> </v>
      </c>
      <c r="AF17" s="420"/>
      <c r="AQ17" s="435">
        <v>3</v>
      </c>
      <c r="AU17" s="434">
        <v>10</v>
      </c>
      <c r="AV17" s="434">
        <v>10</v>
      </c>
      <c r="AW17" s="434">
        <v>3</v>
      </c>
      <c r="AX17" s="435" t="str">
        <f t="shared" si="3"/>
        <v>10103</v>
      </c>
      <c r="AY17" s="434" t="s">
        <v>94</v>
      </c>
    </row>
    <row r="18" spans="1:51">
      <c r="A18" s="417"/>
      <c r="B18" s="418"/>
      <c r="C18" s="417"/>
      <c r="D18" s="417"/>
      <c r="E18" s="417"/>
      <c r="F18" s="417"/>
      <c r="G18" s="417"/>
      <c r="H18" s="419"/>
      <c r="I18" s="420"/>
      <c r="J18" s="420"/>
      <c r="K18" s="420"/>
      <c r="L18" s="419"/>
      <c r="M18" s="420"/>
      <c r="N18" s="419"/>
      <c r="O18" s="430" t="str">
        <f t="shared" si="4"/>
        <v/>
      </c>
      <c r="P18" s="458" t="str">
        <f t="shared" si="0"/>
        <v xml:space="preserve"> </v>
      </c>
      <c r="Q18" s="420"/>
      <c r="R18" s="420"/>
      <c r="S18" s="420"/>
      <c r="T18" s="420"/>
      <c r="U18" s="420"/>
      <c r="V18" s="420"/>
      <c r="W18" s="421"/>
      <c r="X18" s="420"/>
      <c r="Y18" s="422"/>
      <c r="Z18" s="419"/>
      <c r="AA18" s="419"/>
      <c r="AB18" s="419"/>
      <c r="AC18" s="420"/>
      <c r="AD18" s="432" t="str">
        <f t="shared" si="2"/>
        <v/>
      </c>
      <c r="AE18" s="458" t="str">
        <f t="shared" si="1"/>
        <v xml:space="preserve"> </v>
      </c>
      <c r="AF18" s="420"/>
      <c r="AQ18" s="435">
        <v>2</v>
      </c>
      <c r="AU18" s="434">
        <v>10</v>
      </c>
      <c r="AV18" s="434">
        <v>10</v>
      </c>
      <c r="AW18" s="434">
        <v>2</v>
      </c>
      <c r="AX18" s="435" t="str">
        <f t="shared" si="3"/>
        <v>10102</v>
      </c>
      <c r="AY18" s="434" t="s">
        <v>94</v>
      </c>
    </row>
    <row r="19" spans="1:51">
      <c r="A19" s="417"/>
      <c r="B19" s="418"/>
      <c r="C19" s="417"/>
      <c r="D19" s="417"/>
      <c r="E19" s="417"/>
      <c r="F19" s="417"/>
      <c r="G19" s="417"/>
      <c r="H19" s="419"/>
      <c r="I19" s="420"/>
      <c r="J19" s="420"/>
      <c r="K19" s="420"/>
      <c r="L19" s="419"/>
      <c r="M19" s="420"/>
      <c r="N19" s="419"/>
      <c r="O19" s="430" t="str">
        <f t="shared" si="4"/>
        <v/>
      </c>
      <c r="P19" s="458" t="str">
        <f t="shared" si="0"/>
        <v xml:space="preserve"> </v>
      </c>
      <c r="Q19" s="420"/>
      <c r="R19" s="420"/>
      <c r="S19" s="420"/>
      <c r="T19" s="420"/>
      <c r="U19" s="420"/>
      <c r="V19" s="420"/>
      <c r="W19" s="421"/>
      <c r="X19" s="420"/>
      <c r="Y19" s="422"/>
      <c r="Z19" s="419"/>
      <c r="AA19" s="419"/>
      <c r="AB19" s="419"/>
      <c r="AC19" s="420"/>
      <c r="AD19" s="432" t="str">
        <f t="shared" si="2"/>
        <v/>
      </c>
      <c r="AE19" s="458" t="str">
        <f t="shared" si="1"/>
        <v xml:space="preserve"> </v>
      </c>
      <c r="AF19" s="420"/>
      <c r="AQ19" s="435">
        <v>1</v>
      </c>
      <c r="AU19" s="434">
        <v>10</v>
      </c>
      <c r="AV19" s="434">
        <v>10</v>
      </c>
      <c r="AW19" s="434">
        <v>1</v>
      </c>
      <c r="AX19" s="435" t="str">
        <f t="shared" si="3"/>
        <v>10101</v>
      </c>
      <c r="AY19" s="434" t="s">
        <v>94</v>
      </c>
    </row>
    <row r="20" spans="1:51">
      <c r="A20" s="417"/>
      <c r="B20" s="418"/>
      <c r="C20" s="417"/>
      <c r="D20" s="417"/>
      <c r="E20" s="417"/>
      <c r="F20" s="417"/>
      <c r="G20" s="417"/>
      <c r="H20" s="419"/>
      <c r="I20" s="420"/>
      <c r="J20" s="420"/>
      <c r="K20" s="420"/>
      <c r="L20" s="419"/>
      <c r="M20" s="420"/>
      <c r="N20" s="419"/>
      <c r="O20" s="430" t="str">
        <f t="shared" si="4"/>
        <v/>
      </c>
      <c r="P20" s="458" t="str">
        <f t="shared" si="0"/>
        <v xml:space="preserve"> </v>
      </c>
      <c r="Q20" s="420"/>
      <c r="R20" s="420"/>
      <c r="S20" s="420"/>
      <c r="T20" s="420"/>
      <c r="U20" s="420"/>
      <c r="V20" s="420"/>
      <c r="W20" s="421"/>
      <c r="X20" s="420"/>
      <c r="Y20" s="422"/>
      <c r="Z20" s="419"/>
      <c r="AA20" s="419"/>
      <c r="AB20" s="419"/>
      <c r="AC20" s="420"/>
      <c r="AD20" s="432" t="str">
        <f t="shared" si="2"/>
        <v/>
      </c>
      <c r="AE20" s="458" t="str">
        <f t="shared" si="1"/>
        <v xml:space="preserve"> </v>
      </c>
      <c r="AF20" s="420"/>
      <c r="AU20" s="434">
        <v>10</v>
      </c>
      <c r="AV20" s="434">
        <v>9</v>
      </c>
      <c r="AW20" s="434">
        <v>10</v>
      </c>
      <c r="AX20" s="435" t="str">
        <f t="shared" si="3"/>
        <v>10910</v>
      </c>
      <c r="AY20" s="434" t="s">
        <v>94</v>
      </c>
    </row>
    <row r="21" spans="1:51">
      <c r="A21" s="417"/>
      <c r="B21" s="418"/>
      <c r="C21" s="417"/>
      <c r="D21" s="417"/>
      <c r="E21" s="417"/>
      <c r="F21" s="417"/>
      <c r="G21" s="417"/>
      <c r="H21" s="419"/>
      <c r="I21" s="420"/>
      <c r="J21" s="420"/>
      <c r="K21" s="420"/>
      <c r="L21" s="419"/>
      <c r="M21" s="420"/>
      <c r="N21" s="419"/>
      <c r="O21" s="430" t="str">
        <f t="shared" si="4"/>
        <v/>
      </c>
      <c r="P21" s="458" t="str">
        <f t="shared" si="0"/>
        <v xml:space="preserve"> </v>
      </c>
      <c r="Q21" s="420"/>
      <c r="R21" s="420"/>
      <c r="S21" s="420"/>
      <c r="T21" s="420"/>
      <c r="U21" s="420"/>
      <c r="V21" s="420"/>
      <c r="W21" s="421"/>
      <c r="X21" s="420"/>
      <c r="Y21" s="422"/>
      <c r="Z21" s="419"/>
      <c r="AA21" s="419"/>
      <c r="AB21" s="419"/>
      <c r="AC21" s="420"/>
      <c r="AD21" s="432" t="str">
        <f t="shared" si="2"/>
        <v/>
      </c>
      <c r="AE21" s="458" t="str">
        <f t="shared" si="1"/>
        <v xml:space="preserve"> </v>
      </c>
      <c r="AF21" s="420"/>
      <c r="AU21" s="434">
        <v>10</v>
      </c>
      <c r="AV21" s="434">
        <v>9</v>
      </c>
      <c r="AW21" s="434">
        <v>9</v>
      </c>
      <c r="AX21" s="435" t="str">
        <f t="shared" si="3"/>
        <v>1099</v>
      </c>
      <c r="AY21" s="434" t="s">
        <v>94</v>
      </c>
    </row>
    <row r="22" spans="1:51">
      <c r="A22" s="417"/>
      <c r="B22" s="418"/>
      <c r="C22" s="417"/>
      <c r="D22" s="417"/>
      <c r="E22" s="417"/>
      <c r="F22" s="417"/>
      <c r="G22" s="417"/>
      <c r="H22" s="419"/>
      <c r="I22" s="420"/>
      <c r="J22" s="420"/>
      <c r="K22" s="420"/>
      <c r="L22" s="419"/>
      <c r="M22" s="420"/>
      <c r="N22" s="419"/>
      <c r="O22" s="430" t="str">
        <f t="shared" si="4"/>
        <v/>
      </c>
      <c r="P22" s="458" t="str">
        <f t="shared" si="0"/>
        <v xml:space="preserve"> </v>
      </c>
      <c r="Q22" s="420"/>
      <c r="R22" s="420"/>
      <c r="S22" s="420"/>
      <c r="T22" s="420"/>
      <c r="U22" s="420"/>
      <c r="V22" s="420"/>
      <c r="W22" s="421"/>
      <c r="X22" s="420"/>
      <c r="Y22" s="422"/>
      <c r="Z22" s="419"/>
      <c r="AA22" s="419"/>
      <c r="AB22" s="419"/>
      <c r="AC22" s="420"/>
      <c r="AD22" s="432" t="str">
        <f t="shared" si="2"/>
        <v/>
      </c>
      <c r="AE22" s="458" t="str">
        <f t="shared" si="1"/>
        <v xml:space="preserve"> </v>
      </c>
      <c r="AF22" s="420"/>
      <c r="AU22" s="434">
        <v>10</v>
      </c>
      <c r="AV22" s="434">
        <v>9</v>
      </c>
      <c r="AW22" s="434">
        <v>8</v>
      </c>
      <c r="AX22" s="435" t="str">
        <f t="shared" si="3"/>
        <v>1098</v>
      </c>
      <c r="AY22" s="434" t="s">
        <v>94</v>
      </c>
    </row>
    <row r="23" spans="1:51">
      <c r="A23" s="417"/>
      <c r="B23" s="418"/>
      <c r="C23" s="417"/>
      <c r="D23" s="417"/>
      <c r="E23" s="417"/>
      <c r="F23" s="417"/>
      <c r="G23" s="417"/>
      <c r="H23" s="419"/>
      <c r="I23" s="420"/>
      <c r="J23" s="420"/>
      <c r="K23" s="420"/>
      <c r="L23" s="419"/>
      <c r="M23" s="420"/>
      <c r="N23" s="419"/>
      <c r="O23" s="430" t="str">
        <f t="shared" si="4"/>
        <v/>
      </c>
      <c r="P23" s="458" t="str">
        <f t="shared" si="0"/>
        <v xml:space="preserve"> </v>
      </c>
      <c r="Q23" s="420"/>
      <c r="R23" s="420"/>
      <c r="S23" s="420"/>
      <c r="T23" s="420"/>
      <c r="U23" s="420"/>
      <c r="V23" s="420"/>
      <c r="W23" s="421"/>
      <c r="X23" s="420"/>
      <c r="Y23" s="422"/>
      <c r="Z23" s="419"/>
      <c r="AA23" s="419"/>
      <c r="AB23" s="419"/>
      <c r="AC23" s="420"/>
      <c r="AD23" s="432" t="str">
        <f t="shared" si="2"/>
        <v/>
      </c>
      <c r="AE23" s="458" t="str">
        <f t="shared" si="1"/>
        <v xml:space="preserve"> </v>
      </c>
      <c r="AF23" s="420"/>
      <c r="AU23" s="434">
        <v>10</v>
      </c>
      <c r="AV23" s="434">
        <v>9</v>
      </c>
      <c r="AW23" s="434">
        <v>7</v>
      </c>
      <c r="AX23" s="435" t="str">
        <f t="shared" si="3"/>
        <v>1097</v>
      </c>
      <c r="AY23" s="434" t="s">
        <v>94</v>
      </c>
    </row>
    <row r="24" spans="1:51">
      <c r="A24" s="417"/>
      <c r="B24" s="418"/>
      <c r="C24" s="417"/>
      <c r="D24" s="417"/>
      <c r="E24" s="417"/>
      <c r="F24" s="417"/>
      <c r="G24" s="417"/>
      <c r="H24" s="419"/>
      <c r="I24" s="420"/>
      <c r="J24" s="420"/>
      <c r="K24" s="420"/>
      <c r="L24" s="419"/>
      <c r="M24" s="420"/>
      <c r="N24" s="419"/>
      <c r="O24" s="430" t="str">
        <f t="shared" si="4"/>
        <v/>
      </c>
      <c r="P24" s="458" t="str">
        <f t="shared" si="0"/>
        <v xml:space="preserve"> </v>
      </c>
      <c r="Q24" s="420"/>
      <c r="R24" s="420"/>
      <c r="S24" s="420"/>
      <c r="T24" s="420"/>
      <c r="U24" s="420"/>
      <c r="V24" s="420"/>
      <c r="W24" s="421"/>
      <c r="X24" s="420"/>
      <c r="Y24" s="422"/>
      <c r="Z24" s="419"/>
      <c r="AA24" s="419"/>
      <c r="AB24" s="419"/>
      <c r="AC24" s="420"/>
      <c r="AD24" s="432" t="str">
        <f t="shared" si="2"/>
        <v/>
      </c>
      <c r="AE24" s="458" t="str">
        <f t="shared" si="1"/>
        <v xml:space="preserve"> </v>
      </c>
      <c r="AF24" s="420"/>
      <c r="AU24" s="434">
        <v>10</v>
      </c>
      <c r="AV24" s="434">
        <v>9</v>
      </c>
      <c r="AW24" s="434">
        <v>6</v>
      </c>
      <c r="AX24" s="435" t="str">
        <f t="shared" si="3"/>
        <v>1096</v>
      </c>
      <c r="AY24" s="434" t="s">
        <v>94</v>
      </c>
    </row>
    <row r="25" spans="1:51">
      <c r="A25" s="417"/>
      <c r="B25" s="418"/>
      <c r="C25" s="417"/>
      <c r="D25" s="417"/>
      <c r="E25" s="417"/>
      <c r="F25" s="417"/>
      <c r="G25" s="417"/>
      <c r="H25" s="419"/>
      <c r="I25" s="420"/>
      <c r="J25" s="420"/>
      <c r="K25" s="420"/>
      <c r="L25" s="419"/>
      <c r="M25" s="420"/>
      <c r="N25" s="419"/>
      <c r="O25" s="430" t="str">
        <f t="shared" si="4"/>
        <v/>
      </c>
      <c r="P25" s="458" t="str">
        <f t="shared" si="0"/>
        <v xml:space="preserve"> </v>
      </c>
      <c r="Q25" s="420"/>
      <c r="R25" s="420"/>
      <c r="S25" s="420"/>
      <c r="T25" s="420"/>
      <c r="U25" s="420"/>
      <c r="V25" s="420"/>
      <c r="W25" s="421"/>
      <c r="X25" s="420"/>
      <c r="Y25" s="422"/>
      <c r="Z25" s="419"/>
      <c r="AA25" s="419"/>
      <c r="AB25" s="419"/>
      <c r="AC25" s="420"/>
      <c r="AD25" s="432" t="str">
        <f t="shared" si="2"/>
        <v/>
      </c>
      <c r="AE25" s="458" t="str">
        <f t="shared" si="1"/>
        <v xml:space="preserve"> </v>
      </c>
      <c r="AF25" s="420"/>
      <c r="AU25" s="434">
        <v>10</v>
      </c>
      <c r="AV25" s="434">
        <v>9</v>
      </c>
      <c r="AW25" s="434">
        <v>5</v>
      </c>
      <c r="AX25" s="435" t="str">
        <f t="shared" si="3"/>
        <v>1095</v>
      </c>
      <c r="AY25" s="434" t="s">
        <v>94</v>
      </c>
    </row>
    <row r="26" spans="1:51">
      <c r="A26" s="417"/>
      <c r="B26" s="418"/>
      <c r="C26" s="417"/>
      <c r="D26" s="417"/>
      <c r="E26" s="417"/>
      <c r="F26" s="417"/>
      <c r="G26" s="417"/>
      <c r="H26" s="419"/>
      <c r="I26" s="420"/>
      <c r="J26" s="420"/>
      <c r="K26" s="420"/>
      <c r="L26" s="419"/>
      <c r="M26" s="420"/>
      <c r="N26" s="419"/>
      <c r="O26" s="430" t="str">
        <f t="shared" si="4"/>
        <v/>
      </c>
      <c r="P26" s="458" t="str">
        <f t="shared" si="0"/>
        <v xml:space="preserve"> </v>
      </c>
      <c r="Q26" s="420"/>
      <c r="R26" s="420"/>
      <c r="S26" s="420"/>
      <c r="T26" s="420"/>
      <c r="U26" s="420"/>
      <c r="V26" s="420"/>
      <c r="W26" s="421"/>
      <c r="X26" s="420"/>
      <c r="Y26" s="422"/>
      <c r="Z26" s="419"/>
      <c r="AA26" s="419"/>
      <c r="AB26" s="419"/>
      <c r="AC26" s="420"/>
      <c r="AD26" s="432" t="str">
        <f t="shared" si="2"/>
        <v/>
      </c>
      <c r="AE26" s="458" t="str">
        <f t="shared" si="1"/>
        <v xml:space="preserve"> </v>
      </c>
      <c r="AF26" s="420"/>
      <c r="AU26" s="434">
        <v>10</v>
      </c>
      <c r="AV26" s="434">
        <v>9</v>
      </c>
      <c r="AW26" s="434">
        <v>4</v>
      </c>
      <c r="AX26" s="435" t="str">
        <f t="shared" si="3"/>
        <v>1094</v>
      </c>
      <c r="AY26" s="434" t="s">
        <v>94</v>
      </c>
    </row>
    <row r="27" spans="1:51">
      <c r="A27" s="417"/>
      <c r="B27" s="418"/>
      <c r="C27" s="417"/>
      <c r="D27" s="417"/>
      <c r="E27" s="417"/>
      <c r="F27" s="417"/>
      <c r="G27" s="417"/>
      <c r="H27" s="419"/>
      <c r="I27" s="420"/>
      <c r="J27" s="420"/>
      <c r="K27" s="420"/>
      <c r="L27" s="419"/>
      <c r="M27" s="420"/>
      <c r="N27" s="419"/>
      <c r="O27" s="430" t="str">
        <f t="shared" si="4"/>
        <v/>
      </c>
      <c r="P27" s="458" t="str">
        <f t="shared" si="0"/>
        <v xml:space="preserve"> </v>
      </c>
      <c r="Q27" s="420"/>
      <c r="R27" s="420"/>
      <c r="S27" s="420"/>
      <c r="T27" s="420"/>
      <c r="U27" s="420"/>
      <c r="V27" s="420"/>
      <c r="W27" s="421"/>
      <c r="X27" s="420"/>
      <c r="Y27" s="422"/>
      <c r="Z27" s="419"/>
      <c r="AA27" s="419"/>
      <c r="AB27" s="419"/>
      <c r="AC27" s="420"/>
      <c r="AD27" s="432" t="str">
        <f t="shared" si="2"/>
        <v/>
      </c>
      <c r="AE27" s="458" t="str">
        <f t="shared" si="1"/>
        <v xml:space="preserve"> </v>
      </c>
      <c r="AF27" s="420"/>
      <c r="AU27" s="434">
        <v>10</v>
      </c>
      <c r="AV27" s="434">
        <v>9</v>
      </c>
      <c r="AW27" s="434">
        <v>3</v>
      </c>
      <c r="AX27" s="435" t="str">
        <f t="shared" si="3"/>
        <v>1093</v>
      </c>
      <c r="AY27" s="434" t="s">
        <v>94</v>
      </c>
    </row>
    <row r="28" spans="1:51">
      <c r="A28" s="417"/>
      <c r="B28" s="418"/>
      <c r="C28" s="417"/>
      <c r="D28" s="417"/>
      <c r="E28" s="417"/>
      <c r="F28" s="417"/>
      <c r="G28" s="417"/>
      <c r="H28" s="419"/>
      <c r="I28" s="420"/>
      <c r="J28" s="420"/>
      <c r="K28" s="420"/>
      <c r="L28" s="419"/>
      <c r="M28" s="420"/>
      <c r="N28" s="419"/>
      <c r="O28" s="430" t="str">
        <f t="shared" si="4"/>
        <v/>
      </c>
      <c r="P28" s="458" t="str">
        <f t="shared" si="0"/>
        <v xml:space="preserve"> </v>
      </c>
      <c r="Q28" s="420"/>
      <c r="R28" s="420"/>
      <c r="S28" s="420"/>
      <c r="T28" s="420"/>
      <c r="U28" s="420"/>
      <c r="V28" s="420"/>
      <c r="W28" s="421"/>
      <c r="X28" s="420"/>
      <c r="Y28" s="422"/>
      <c r="Z28" s="419"/>
      <c r="AA28" s="419"/>
      <c r="AB28" s="419"/>
      <c r="AC28" s="420"/>
      <c r="AD28" s="432" t="str">
        <f t="shared" si="2"/>
        <v/>
      </c>
      <c r="AE28" s="458" t="str">
        <f t="shared" si="1"/>
        <v xml:space="preserve"> </v>
      </c>
      <c r="AF28" s="420"/>
      <c r="AU28" s="434">
        <v>10</v>
      </c>
      <c r="AV28" s="434">
        <v>9</v>
      </c>
      <c r="AW28" s="434">
        <v>2</v>
      </c>
      <c r="AX28" s="435" t="str">
        <f t="shared" si="3"/>
        <v>1092</v>
      </c>
      <c r="AY28" s="434" t="s">
        <v>94</v>
      </c>
    </row>
    <row r="29" spans="1:51">
      <c r="A29" s="417"/>
      <c r="B29" s="418"/>
      <c r="C29" s="417"/>
      <c r="D29" s="417"/>
      <c r="E29" s="417"/>
      <c r="F29" s="417"/>
      <c r="G29" s="417"/>
      <c r="H29" s="419"/>
      <c r="I29" s="420"/>
      <c r="J29" s="420"/>
      <c r="K29" s="420"/>
      <c r="L29" s="419"/>
      <c r="M29" s="420"/>
      <c r="N29" s="419"/>
      <c r="O29" s="430" t="str">
        <f t="shared" si="4"/>
        <v/>
      </c>
      <c r="P29" s="458" t="str">
        <f t="shared" si="0"/>
        <v xml:space="preserve"> </v>
      </c>
      <c r="Q29" s="420"/>
      <c r="R29" s="420"/>
      <c r="S29" s="420"/>
      <c r="T29" s="420"/>
      <c r="U29" s="420"/>
      <c r="V29" s="420"/>
      <c r="W29" s="421"/>
      <c r="X29" s="420"/>
      <c r="Y29" s="422"/>
      <c r="Z29" s="419"/>
      <c r="AA29" s="419"/>
      <c r="AB29" s="419"/>
      <c r="AC29" s="420"/>
      <c r="AD29" s="432" t="str">
        <f t="shared" si="2"/>
        <v/>
      </c>
      <c r="AE29" s="458" t="str">
        <f t="shared" si="1"/>
        <v xml:space="preserve"> </v>
      </c>
      <c r="AF29" s="420"/>
      <c r="AU29" s="434">
        <v>10</v>
      </c>
      <c r="AV29" s="434">
        <v>9</v>
      </c>
      <c r="AW29" s="434">
        <v>1</v>
      </c>
      <c r="AX29" s="435" t="str">
        <f t="shared" si="3"/>
        <v>1091</v>
      </c>
      <c r="AY29" s="434" t="s">
        <v>94</v>
      </c>
    </row>
    <row r="30" spans="1:51">
      <c r="A30" s="417"/>
      <c r="B30" s="418"/>
      <c r="C30" s="417"/>
      <c r="D30" s="417"/>
      <c r="E30" s="417"/>
      <c r="F30" s="417"/>
      <c r="G30" s="417"/>
      <c r="H30" s="419"/>
      <c r="I30" s="420"/>
      <c r="J30" s="420"/>
      <c r="K30" s="420"/>
      <c r="L30" s="419"/>
      <c r="M30" s="420"/>
      <c r="N30" s="419"/>
      <c r="O30" s="430" t="str">
        <f t="shared" si="4"/>
        <v/>
      </c>
      <c r="P30" s="458" t="str">
        <f t="shared" si="0"/>
        <v xml:space="preserve"> </v>
      </c>
      <c r="Q30" s="420"/>
      <c r="R30" s="420"/>
      <c r="S30" s="420"/>
      <c r="T30" s="420"/>
      <c r="U30" s="420"/>
      <c r="V30" s="420"/>
      <c r="W30" s="421"/>
      <c r="X30" s="420"/>
      <c r="Y30" s="422"/>
      <c r="Z30" s="419"/>
      <c r="AA30" s="419"/>
      <c r="AB30" s="419"/>
      <c r="AC30" s="420"/>
      <c r="AD30" s="432" t="str">
        <f t="shared" si="2"/>
        <v/>
      </c>
      <c r="AE30" s="458" t="str">
        <f t="shared" si="1"/>
        <v xml:space="preserve"> </v>
      </c>
      <c r="AF30" s="420"/>
      <c r="AU30" s="434">
        <v>10</v>
      </c>
      <c r="AV30" s="434">
        <v>8</v>
      </c>
      <c r="AW30" s="434">
        <v>10</v>
      </c>
      <c r="AX30" s="435" t="str">
        <f t="shared" si="3"/>
        <v>10810</v>
      </c>
      <c r="AY30" s="434" t="s">
        <v>94</v>
      </c>
    </row>
    <row r="31" spans="1:51">
      <c r="A31" s="417"/>
      <c r="B31" s="418"/>
      <c r="C31" s="417"/>
      <c r="D31" s="417"/>
      <c r="E31" s="417"/>
      <c r="F31" s="417"/>
      <c r="G31" s="417"/>
      <c r="H31" s="419"/>
      <c r="I31" s="420"/>
      <c r="J31" s="420"/>
      <c r="K31" s="420"/>
      <c r="L31" s="419"/>
      <c r="M31" s="420"/>
      <c r="N31" s="419"/>
      <c r="O31" s="430" t="str">
        <f t="shared" si="4"/>
        <v/>
      </c>
      <c r="P31" s="458" t="str">
        <f t="shared" si="0"/>
        <v xml:space="preserve"> </v>
      </c>
      <c r="Q31" s="420"/>
      <c r="R31" s="420"/>
      <c r="S31" s="420"/>
      <c r="T31" s="420"/>
      <c r="U31" s="420"/>
      <c r="V31" s="420"/>
      <c r="W31" s="421"/>
      <c r="X31" s="420"/>
      <c r="Y31" s="422"/>
      <c r="Z31" s="419"/>
      <c r="AA31" s="419"/>
      <c r="AB31" s="419"/>
      <c r="AC31" s="420"/>
      <c r="AD31" s="432" t="str">
        <f t="shared" si="2"/>
        <v/>
      </c>
      <c r="AE31" s="458" t="str">
        <f t="shared" si="1"/>
        <v xml:space="preserve"> </v>
      </c>
      <c r="AF31" s="420"/>
      <c r="AU31" s="434">
        <v>10</v>
      </c>
      <c r="AV31" s="434">
        <v>8</v>
      </c>
      <c r="AW31" s="434">
        <v>9</v>
      </c>
      <c r="AX31" s="435" t="str">
        <f t="shared" si="3"/>
        <v>1089</v>
      </c>
      <c r="AY31" s="434" t="s">
        <v>94</v>
      </c>
    </row>
    <row r="32" spans="1:51">
      <c r="A32" s="417"/>
      <c r="B32" s="418"/>
      <c r="C32" s="417"/>
      <c r="D32" s="417"/>
      <c r="E32" s="417"/>
      <c r="F32" s="417"/>
      <c r="G32" s="417"/>
      <c r="H32" s="419"/>
      <c r="I32" s="420"/>
      <c r="J32" s="420"/>
      <c r="K32" s="420"/>
      <c r="L32" s="419"/>
      <c r="M32" s="420"/>
      <c r="N32" s="419"/>
      <c r="O32" s="430" t="str">
        <f t="shared" si="4"/>
        <v/>
      </c>
      <c r="P32" s="458" t="str">
        <f t="shared" si="0"/>
        <v xml:space="preserve"> </v>
      </c>
      <c r="Q32" s="420"/>
      <c r="R32" s="420"/>
      <c r="S32" s="420"/>
      <c r="T32" s="420"/>
      <c r="U32" s="420"/>
      <c r="V32" s="420"/>
      <c r="W32" s="421"/>
      <c r="X32" s="420"/>
      <c r="Y32" s="422"/>
      <c r="Z32" s="419"/>
      <c r="AA32" s="419"/>
      <c r="AB32" s="419"/>
      <c r="AC32" s="420"/>
      <c r="AD32" s="432" t="str">
        <f t="shared" si="2"/>
        <v/>
      </c>
      <c r="AE32" s="458" t="str">
        <f t="shared" si="1"/>
        <v xml:space="preserve"> </v>
      </c>
      <c r="AF32" s="420"/>
      <c r="AU32" s="434">
        <v>10</v>
      </c>
      <c r="AV32" s="434">
        <v>8</v>
      </c>
      <c r="AW32" s="434">
        <v>8</v>
      </c>
      <c r="AX32" s="435" t="str">
        <f t="shared" si="3"/>
        <v>1088</v>
      </c>
      <c r="AY32" s="434" t="s">
        <v>94</v>
      </c>
    </row>
    <row r="33" spans="1:51">
      <c r="A33" s="417"/>
      <c r="B33" s="418"/>
      <c r="C33" s="417"/>
      <c r="D33" s="417"/>
      <c r="E33" s="417"/>
      <c r="F33" s="417"/>
      <c r="G33" s="417"/>
      <c r="H33" s="419"/>
      <c r="I33" s="420"/>
      <c r="J33" s="420"/>
      <c r="K33" s="420"/>
      <c r="L33" s="419"/>
      <c r="M33" s="420"/>
      <c r="N33" s="419"/>
      <c r="O33" s="430" t="str">
        <f t="shared" si="4"/>
        <v/>
      </c>
      <c r="P33" s="458" t="str">
        <f t="shared" si="0"/>
        <v xml:space="preserve"> </v>
      </c>
      <c r="Q33" s="420"/>
      <c r="R33" s="420"/>
      <c r="S33" s="420"/>
      <c r="T33" s="420"/>
      <c r="U33" s="420"/>
      <c r="V33" s="420"/>
      <c r="W33" s="421"/>
      <c r="X33" s="420"/>
      <c r="Y33" s="422"/>
      <c r="Z33" s="419"/>
      <c r="AA33" s="419"/>
      <c r="AB33" s="419"/>
      <c r="AC33" s="420"/>
      <c r="AD33" s="432" t="str">
        <f t="shared" si="2"/>
        <v/>
      </c>
      <c r="AE33" s="458" t="str">
        <f t="shared" si="1"/>
        <v xml:space="preserve"> </v>
      </c>
      <c r="AF33" s="420"/>
      <c r="AU33" s="434">
        <v>10</v>
      </c>
      <c r="AV33" s="434">
        <v>8</v>
      </c>
      <c r="AW33" s="434">
        <v>7</v>
      </c>
      <c r="AX33" s="435" t="str">
        <f t="shared" si="3"/>
        <v>1087</v>
      </c>
      <c r="AY33" s="434" t="s">
        <v>94</v>
      </c>
    </row>
    <row r="34" spans="1:51">
      <c r="A34" s="417"/>
      <c r="B34" s="418"/>
      <c r="C34" s="417"/>
      <c r="D34" s="417"/>
      <c r="E34" s="417"/>
      <c r="F34" s="417"/>
      <c r="G34" s="417"/>
      <c r="H34" s="419"/>
      <c r="I34" s="420"/>
      <c r="J34" s="420"/>
      <c r="K34" s="420"/>
      <c r="L34" s="419"/>
      <c r="M34" s="420"/>
      <c r="N34" s="419"/>
      <c r="O34" s="430" t="str">
        <f t="shared" si="4"/>
        <v/>
      </c>
      <c r="P34" s="458" t="str">
        <f t="shared" si="0"/>
        <v xml:space="preserve"> </v>
      </c>
      <c r="Q34" s="420"/>
      <c r="R34" s="420"/>
      <c r="S34" s="420"/>
      <c r="T34" s="420"/>
      <c r="U34" s="420"/>
      <c r="V34" s="420"/>
      <c r="W34" s="421"/>
      <c r="X34" s="420"/>
      <c r="Y34" s="422"/>
      <c r="Z34" s="419"/>
      <c r="AA34" s="419"/>
      <c r="AB34" s="419"/>
      <c r="AC34" s="420"/>
      <c r="AD34" s="432" t="str">
        <f t="shared" si="2"/>
        <v/>
      </c>
      <c r="AE34" s="458" t="str">
        <f t="shared" si="1"/>
        <v xml:space="preserve"> </v>
      </c>
      <c r="AF34" s="420"/>
      <c r="AU34" s="434">
        <v>10</v>
      </c>
      <c r="AV34" s="434">
        <v>8</v>
      </c>
      <c r="AW34" s="434">
        <v>6</v>
      </c>
      <c r="AX34" s="435" t="str">
        <f t="shared" si="3"/>
        <v>1086</v>
      </c>
      <c r="AY34" s="434" t="s">
        <v>94</v>
      </c>
    </row>
    <row r="35" spans="1:51">
      <c r="A35" s="417"/>
      <c r="B35" s="418"/>
      <c r="C35" s="417"/>
      <c r="D35" s="417"/>
      <c r="E35" s="417"/>
      <c r="F35" s="417"/>
      <c r="G35" s="417"/>
      <c r="H35" s="419"/>
      <c r="I35" s="420"/>
      <c r="J35" s="420"/>
      <c r="K35" s="420"/>
      <c r="L35" s="419"/>
      <c r="M35" s="420"/>
      <c r="N35" s="419"/>
      <c r="O35" s="430" t="str">
        <f t="shared" si="4"/>
        <v/>
      </c>
      <c r="P35" s="458" t="str">
        <f t="shared" si="0"/>
        <v xml:space="preserve"> </v>
      </c>
      <c r="Q35" s="420"/>
      <c r="R35" s="420"/>
      <c r="S35" s="420"/>
      <c r="T35" s="420"/>
      <c r="U35" s="420"/>
      <c r="V35" s="420"/>
      <c r="W35" s="421"/>
      <c r="X35" s="420"/>
      <c r="Y35" s="422"/>
      <c r="Z35" s="419"/>
      <c r="AA35" s="419"/>
      <c r="AB35" s="419"/>
      <c r="AC35" s="420"/>
      <c r="AD35" s="432" t="str">
        <f t="shared" si="2"/>
        <v/>
      </c>
      <c r="AE35" s="458" t="str">
        <f t="shared" si="1"/>
        <v xml:space="preserve"> </v>
      </c>
      <c r="AF35" s="420"/>
      <c r="AU35" s="434">
        <v>10</v>
      </c>
      <c r="AV35" s="434">
        <v>8</v>
      </c>
      <c r="AW35" s="434">
        <v>5</v>
      </c>
      <c r="AX35" s="435" t="str">
        <f t="shared" si="3"/>
        <v>1085</v>
      </c>
      <c r="AY35" s="434" t="s">
        <v>94</v>
      </c>
    </row>
    <row r="36" spans="1:51">
      <c r="A36" s="417"/>
      <c r="B36" s="418"/>
      <c r="C36" s="417"/>
      <c r="D36" s="417"/>
      <c r="E36" s="417"/>
      <c r="F36" s="417"/>
      <c r="G36" s="417"/>
      <c r="H36" s="419"/>
      <c r="I36" s="420"/>
      <c r="J36" s="420"/>
      <c r="K36" s="420"/>
      <c r="L36" s="419"/>
      <c r="M36" s="420"/>
      <c r="N36" s="419"/>
      <c r="O36" s="430" t="str">
        <f t="shared" si="4"/>
        <v/>
      </c>
      <c r="P36" s="458" t="str">
        <f t="shared" si="0"/>
        <v xml:space="preserve"> </v>
      </c>
      <c r="Q36" s="420"/>
      <c r="R36" s="420"/>
      <c r="S36" s="420"/>
      <c r="T36" s="420"/>
      <c r="U36" s="420"/>
      <c r="V36" s="420"/>
      <c r="W36" s="421"/>
      <c r="X36" s="420"/>
      <c r="Y36" s="422"/>
      <c r="Z36" s="419"/>
      <c r="AA36" s="419"/>
      <c r="AB36" s="419"/>
      <c r="AC36" s="420"/>
      <c r="AD36" s="432" t="str">
        <f t="shared" si="2"/>
        <v/>
      </c>
      <c r="AE36" s="458" t="str">
        <f t="shared" si="1"/>
        <v xml:space="preserve"> </v>
      </c>
      <c r="AF36" s="420"/>
      <c r="AU36" s="434">
        <v>10</v>
      </c>
      <c r="AV36" s="434">
        <v>8</v>
      </c>
      <c r="AW36" s="434">
        <v>4</v>
      </c>
      <c r="AX36" s="435" t="str">
        <f t="shared" si="3"/>
        <v>1084</v>
      </c>
      <c r="AY36" s="434" t="s">
        <v>94</v>
      </c>
    </row>
    <row r="37" spans="1:51">
      <c r="A37" s="417"/>
      <c r="B37" s="418"/>
      <c r="C37" s="417"/>
      <c r="D37" s="417"/>
      <c r="E37" s="417"/>
      <c r="F37" s="417"/>
      <c r="G37" s="417"/>
      <c r="H37" s="419"/>
      <c r="I37" s="420"/>
      <c r="J37" s="420"/>
      <c r="K37" s="420"/>
      <c r="L37" s="419"/>
      <c r="M37" s="420"/>
      <c r="N37" s="419"/>
      <c r="O37" s="430" t="str">
        <f t="shared" si="4"/>
        <v/>
      </c>
      <c r="P37" s="458" t="str">
        <f t="shared" si="0"/>
        <v xml:space="preserve"> </v>
      </c>
      <c r="Q37" s="420"/>
      <c r="R37" s="420"/>
      <c r="S37" s="420"/>
      <c r="T37" s="420"/>
      <c r="U37" s="420"/>
      <c r="V37" s="420"/>
      <c r="W37" s="421"/>
      <c r="X37" s="420"/>
      <c r="Y37" s="422"/>
      <c r="Z37" s="419"/>
      <c r="AA37" s="419"/>
      <c r="AB37" s="419"/>
      <c r="AC37" s="420"/>
      <c r="AD37" s="432" t="str">
        <f t="shared" si="2"/>
        <v/>
      </c>
      <c r="AE37" s="458" t="str">
        <f t="shared" si="1"/>
        <v xml:space="preserve"> </v>
      </c>
      <c r="AF37" s="420"/>
      <c r="AU37" s="434">
        <v>10</v>
      </c>
      <c r="AV37" s="434">
        <v>8</v>
      </c>
      <c r="AW37" s="434">
        <v>3</v>
      </c>
      <c r="AX37" s="435" t="str">
        <f t="shared" si="3"/>
        <v>1083</v>
      </c>
      <c r="AY37" s="434" t="s">
        <v>94</v>
      </c>
    </row>
    <row r="38" spans="1:51">
      <c r="A38" s="417"/>
      <c r="B38" s="418"/>
      <c r="C38" s="417"/>
      <c r="D38" s="417"/>
      <c r="E38" s="417"/>
      <c r="F38" s="417"/>
      <c r="G38" s="417"/>
      <c r="H38" s="419"/>
      <c r="I38" s="420"/>
      <c r="J38" s="420"/>
      <c r="K38" s="420"/>
      <c r="L38" s="419"/>
      <c r="M38" s="420"/>
      <c r="N38" s="419"/>
      <c r="O38" s="430" t="str">
        <f t="shared" si="4"/>
        <v/>
      </c>
      <c r="P38" s="458" t="str">
        <f t="shared" si="0"/>
        <v xml:space="preserve"> </v>
      </c>
      <c r="Q38" s="420"/>
      <c r="R38" s="420"/>
      <c r="S38" s="420"/>
      <c r="T38" s="420"/>
      <c r="U38" s="420"/>
      <c r="V38" s="420"/>
      <c r="W38" s="421"/>
      <c r="X38" s="420"/>
      <c r="Y38" s="422"/>
      <c r="Z38" s="419"/>
      <c r="AA38" s="419"/>
      <c r="AB38" s="419"/>
      <c r="AC38" s="420"/>
      <c r="AD38" s="432" t="str">
        <f t="shared" si="2"/>
        <v/>
      </c>
      <c r="AE38" s="458" t="str">
        <f t="shared" si="1"/>
        <v xml:space="preserve"> </v>
      </c>
      <c r="AF38" s="420"/>
      <c r="AU38" s="434">
        <v>10</v>
      </c>
      <c r="AV38" s="434">
        <v>8</v>
      </c>
      <c r="AW38" s="434">
        <v>2</v>
      </c>
      <c r="AX38" s="435" t="str">
        <f t="shared" si="3"/>
        <v>1082</v>
      </c>
      <c r="AY38" s="434" t="s">
        <v>94</v>
      </c>
    </row>
    <row r="39" spans="1:51">
      <c r="A39" s="417"/>
      <c r="B39" s="418"/>
      <c r="C39" s="417"/>
      <c r="D39" s="417"/>
      <c r="E39" s="417"/>
      <c r="F39" s="417"/>
      <c r="G39" s="417"/>
      <c r="H39" s="419"/>
      <c r="I39" s="420"/>
      <c r="J39" s="420"/>
      <c r="K39" s="420"/>
      <c r="L39" s="419"/>
      <c r="M39" s="420"/>
      <c r="N39" s="419"/>
      <c r="O39" s="430" t="str">
        <f t="shared" si="4"/>
        <v/>
      </c>
      <c r="P39" s="458" t="str">
        <f t="shared" si="0"/>
        <v xml:space="preserve"> </v>
      </c>
      <c r="Q39" s="420"/>
      <c r="R39" s="420"/>
      <c r="S39" s="420"/>
      <c r="T39" s="420"/>
      <c r="U39" s="420"/>
      <c r="V39" s="420"/>
      <c r="W39" s="421"/>
      <c r="X39" s="420"/>
      <c r="Y39" s="422"/>
      <c r="Z39" s="419"/>
      <c r="AA39" s="419"/>
      <c r="AB39" s="419"/>
      <c r="AC39" s="420"/>
      <c r="AD39" s="432" t="str">
        <f t="shared" si="2"/>
        <v/>
      </c>
      <c r="AE39" s="458" t="str">
        <f t="shared" si="1"/>
        <v xml:space="preserve"> </v>
      </c>
      <c r="AF39" s="420"/>
      <c r="AU39" s="434">
        <v>10</v>
      </c>
      <c r="AV39" s="434">
        <v>8</v>
      </c>
      <c r="AW39" s="434">
        <v>1</v>
      </c>
      <c r="AX39" s="435" t="str">
        <f t="shared" si="3"/>
        <v>1081</v>
      </c>
      <c r="AY39" s="434" t="s">
        <v>94</v>
      </c>
    </row>
    <row r="40" spans="1:51">
      <c r="A40" s="417"/>
      <c r="B40" s="418"/>
      <c r="C40" s="417"/>
      <c r="D40" s="417"/>
      <c r="E40" s="417"/>
      <c r="F40" s="417"/>
      <c r="G40" s="417"/>
      <c r="H40" s="419"/>
      <c r="I40" s="420"/>
      <c r="J40" s="420"/>
      <c r="K40" s="420"/>
      <c r="L40" s="419"/>
      <c r="M40" s="420"/>
      <c r="N40" s="419"/>
      <c r="O40" s="430" t="str">
        <f t="shared" si="4"/>
        <v/>
      </c>
      <c r="P40" s="458" t="str">
        <f t="shared" si="0"/>
        <v xml:space="preserve"> </v>
      </c>
      <c r="Q40" s="420"/>
      <c r="R40" s="420"/>
      <c r="S40" s="420"/>
      <c r="T40" s="420"/>
      <c r="U40" s="420"/>
      <c r="V40" s="420"/>
      <c r="W40" s="421"/>
      <c r="X40" s="420"/>
      <c r="Y40" s="422"/>
      <c r="Z40" s="419"/>
      <c r="AA40" s="419"/>
      <c r="AB40" s="419"/>
      <c r="AC40" s="420"/>
      <c r="AD40" s="432" t="str">
        <f t="shared" si="2"/>
        <v/>
      </c>
      <c r="AE40" s="458" t="str">
        <f t="shared" si="1"/>
        <v xml:space="preserve"> </v>
      </c>
      <c r="AF40" s="420"/>
      <c r="AU40" s="434">
        <v>10</v>
      </c>
      <c r="AV40" s="434">
        <v>7</v>
      </c>
      <c r="AW40" s="434">
        <v>10</v>
      </c>
      <c r="AX40" s="435" t="str">
        <f t="shared" si="3"/>
        <v>10710</v>
      </c>
      <c r="AY40" s="434" t="s">
        <v>94</v>
      </c>
    </row>
    <row r="41" spans="1:51">
      <c r="A41" s="417"/>
      <c r="B41" s="418"/>
      <c r="C41" s="417"/>
      <c r="D41" s="417"/>
      <c r="E41" s="417"/>
      <c r="F41" s="417"/>
      <c r="G41" s="417"/>
      <c r="H41" s="419"/>
      <c r="I41" s="420"/>
      <c r="J41" s="420"/>
      <c r="K41" s="420"/>
      <c r="L41" s="419"/>
      <c r="M41" s="420"/>
      <c r="N41" s="419"/>
      <c r="O41" s="430" t="str">
        <f t="shared" si="4"/>
        <v/>
      </c>
      <c r="P41" s="458" t="str">
        <f t="shared" si="0"/>
        <v xml:space="preserve"> </v>
      </c>
      <c r="Q41" s="420"/>
      <c r="R41" s="420"/>
      <c r="S41" s="420"/>
      <c r="T41" s="420"/>
      <c r="U41" s="420"/>
      <c r="V41" s="420"/>
      <c r="W41" s="421"/>
      <c r="X41" s="420"/>
      <c r="Y41" s="422"/>
      <c r="Z41" s="419"/>
      <c r="AA41" s="419"/>
      <c r="AB41" s="419"/>
      <c r="AC41" s="420"/>
      <c r="AD41" s="432" t="str">
        <f t="shared" si="2"/>
        <v/>
      </c>
      <c r="AE41" s="458" t="str">
        <f t="shared" si="1"/>
        <v xml:space="preserve"> </v>
      </c>
      <c r="AF41" s="420"/>
      <c r="AU41" s="434">
        <v>10</v>
      </c>
      <c r="AV41" s="434">
        <v>7</v>
      </c>
      <c r="AW41" s="434">
        <v>9</v>
      </c>
      <c r="AX41" s="435" t="str">
        <f t="shared" si="3"/>
        <v>1079</v>
      </c>
      <c r="AY41" s="434" t="s">
        <v>94</v>
      </c>
    </row>
    <row r="42" spans="1:51">
      <c r="A42" s="417"/>
      <c r="B42" s="418"/>
      <c r="C42" s="417"/>
      <c r="D42" s="417"/>
      <c r="E42" s="417"/>
      <c r="F42" s="417"/>
      <c r="G42" s="417"/>
      <c r="H42" s="419"/>
      <c r="I42" s="420"/>
      <c r="J42" s="420"/>
      <c r="K42" s="420"/>
      <c r="L42" s="419"/>
      <c r="M42" s="420"/>
      <c r="N42" s="419"/>
      <c r="O42" s="430" t="str">
        <f t="shared" si="4"/>
        <v/>
      </c>
      <c r="P42" s="458" t="str">
        <f t="shared" si="0"/>
        <v xml:space="preserve"> </v>
      </c>
      <c r="Q42" s="420"/>
      <c r="R42" s="420"/>
      <c r="S42" s="420"/>
      <c r="T42" s="420"/>
      <c r="U42" s="420"/>
      <c r="V42" s="420"/>
      <c r="W42" s="421"/>
      <c r="X42" s="420"/>
      <c r="Y42" s="422"/>
      <c r="Z42" s="419"/>
      <c r="AA42" s="419"/>
      <c r="AB42" s="419"/>
      <c r="AC42" s="420"/>
      <c r="AD42" s="432" t="str">
        <f t="shared" si="2"/>
        <v/>
      </c>
      <c r="AE42" s="458" t="str">
        <f t="shared" si="1"/>
        <v xml:space="preserve"> </v>
      </c>
      <c r="AF42" s="420"/>
      <c r="AU42" s="434">
        <v>10</v>
      </c>
      <c r="AV42" s="434">
        <v>7</v>
      </c>
      <c r="AW42" s="434">
        <v>8</v>
      </c>
      <c r="AX42" s="435" t="str">
        <f t="shared" si="3"/>
        <v>1078</v>
      </c>
      <c r="AY42" s="434" t="s">
        <v>94</v>
      </c>
    </row>
    <row r="43" spans="1:51">
      <c r="A43" s="417"/>
      <c r="B43" s="418"/>
      <c r="C43" s="417"/>
      <c r="D43" s="417"/>
      <c r="E43" s="417"/>
      <c r="F43" s="417"/>
      <c r="G43" s="417"/>
      <c r="H43" s="419"/>
      <c r="I43" s="420"/>
      <c r="J43" s="420"/>
      <c r="K43" s="420"/>
      <c r="L43" s="419"/>
      <c r="M43" s="420"/>
      <c r="N43" s="419"/>
      <c r="O43" s="430" t="str">
        <f t="shared" si="4"/>
        <v/>
      </c>
      <c r="P43" s="458" t="str">
        <f t="shared" si="0"/>
        <v xml:space="preserve"> </v>
      </c>
      <c r="Q43" s="420"/>
      <c r="R43" s="420"/>
      <c r="S43" s="420"/>
      <c r="T43" s="420"/>
      <c r="U43" s="420"/>
      <c r="V43" s="420"/>
      <c r="W43" s="421"/>
      <c r="X43" s="420"/>
      <c r="Y43" s="422"/>
      <c r="Z43" s="419"/>
      <c r="AA43" s="419"/>
      <c r="AB43" s="419"/>
      <c r="AC43" s="420"/>
      <c r="AD43" s="432" t="str">
        <f t="shared" si="2"/>
        <v/>
      </c>
      <c r="AE43" s="458" t="str">
        <f t="shared" si="1"/>
        <v xml:space="preserve"> </v>
      </c>
      <c r="AF43" s="420"/>
      <c r="AU43" s="434">
        <v>10</v>
      </c>
      <c r="AV43" s="434">
        <v>7</v>
      </c>
      <c r="AW43" s="434">
        <v>7</v>
      </c>
      <c r="AX43" s="435" t="str">
        <f t="shared" si="3"/>
        <v>1077</v>
      </c>
      <c r="AY43" s="434" t="s">
        <v>94</v>
      </c>
    </row>
    <row r="44" spans="1:51">
      <c r="A44" s="417"/>
      <c r="B44" s="418"/>
      <c r="C44" s="417"/>
      <c r="D44" s="417"/>
      <c r="E44" s="417"/>
      <c r="F44" s="417"/>
      <c r="G44" s="417"/>
      <c r="H44" s="419"/>
      <c r="I44" s="420"/>
      <c r="J44" s="420"/>
      <c r="K44" s="420"/>
      <c r="L44" s="419"/>
      <c r="M44" s="420"/>
      <c r="N44" s="419"/>
      <c r="O44" s="430" t="str">
        <f t="shared" si="4"/>
        <v/>
      </c>
      <c r="P44" s="458" t="str">
        <f t="shared" si="0"/>
        <v xml:space="preserve"> </v>
      </c>
      <c r="Q44" s="420"/>
      <c r="R44" s="420"/>
      <c r="S44" s="420"/>
      <c r="T44" s="420"/>
      <c r="U44" s="420"/>
      <c r="V44" s="420"/>
      <c r="W44" s="421"/>
      <c r="X44" s="420"/>
      <c r="Y44" s="422"/>
      <c r="Z44" s="419"/>
      <c r="AA44" s="419"/>
      <c r="AB44" s="419"/>
      <c r="AC44" s="420"/>
      <c r="AD44" s="432" t="str">
        <f t="shared" si="2"/>
        <v/>
      </c>
      <c r="AE44" s="458" t="str">
        <f t="shared" si="1"/>
        <v xml:space="preserve"> </v>
      </c>
      <c r="AF44" s="420"/>
      <c r="AU44" s="434">
        <v>10</v>
      </c>
      <c r="AV44" s="434">
        <v>7</v>
      </c>
      <c r="AW44" s="434">
        <v>6</v>
      </c>
      <c r="AX44" s="435" t="str">
        <f t="shared" si="3"/>
        <v>1076</v>
      </c>
      <c r="AY44" s="434" t="s">
        <v>94</v>
      </c>
    </row>
    <row r="45" spans="1:51">
      <c r="A45" s="417"/>
      <c r="B45" s="418"/>
      <c r="C45" s="417"/>
      <c r="D45" s="417"/>
      <c r="E45" s="417"/>
      <c r="F45" s="417"/>
      <c r="G45" s="417"/>
      <c r="H45" s="419"/>
      <c r="I45" s="420"/>
      <c r="J45" s="420"/>
      <c r="K45" s="420"/>
      <c r="L45" s="419"/>
      <c r="M45" s="420"/>
      <c r="N45" s="419"/>
      <c r="O45" s="430" t="str">
        <f t="shared" si="4"/>
        <v/>
      </c>
      <c r="P45" s="458" t="str">
        <f t="shared" si="0"/>
        <v xml:space="preserve"> </v>
      </c>
      <c r="Q45" s="420"/>
      <c r="R45" s="420"/>
      <c r="S45" s="420"/>
      <c r="T45" s="420"/>
      <c r="U45" s="420"/>
      <c r="V45" s="420"/>
      <c r="W45" s="421"/>
      <c r="X45" s="420"/>
      <c r="Y45" s="422"/>
      <c r="Z45" s="419"/>
      <c r="AA45" s="419"/>
      <c r="AB45" s="419"/>
      <c r="AC45" s="420"/>
      <c r="AD45" s="432" t="str">
        <f t="shared" si="2"/>
        <v/>
      </c>
      <c r="AE45" s="458" t="str">
        <f t="shared" si="1"/>
        <v xml:space="preserve"> </v>
      </c>
      <c r="AF45" s="420"/>
      <c r="AU45" s="434">
        <v>10</v>
      </c>
      <c r="AV45" s="434">
        <v>7</v>
      </c>
      <c r="AW45" s="434">
        <v>5</v>
      </c>
      <c r="AX45" s="435" t="str">
        <f t="shared" si="3"/>
        <v>1075</v>
      </c>
      <c r="AY45" s="434" t="s">
        <v>94</v>
      </c>
    </row>
    <row r="46" spans="1:51">
      <c r="A46" s="417"/>
      <c r="B46" s="418"/>
      <c r="C46" s="417"/>
      <c r="D46" s="417"/>
      <c r="E46" s="417"/>
      <c r="F46" s="417"/>
      <c r="G46" s="417"/>
      <c r="H46" s="419"/>
      <c r="I46" s="420"/>
      <c r="J46" s="420"/>
      <c r="K46" s="420"/>
      <c r="L46" s="419"/>
      <c r="M46" s="420"/>
      <c r="N46" s="419"/>
      <c r="O46" s="430" t="str">
        <f t="shared" si="4"/>
        <v/>
      </c>
      <c r="P46" s="458" t="str">
        <f t="shared" si="0"/>
        <v xml:space="preserve"> </v>
      </c>
      <c r="Q46" s="420"/>
      <c r="R46" s="420"/>
      <c r="S46" s="420"/>
      <c r="T46" s="420"/>
      <c r="U46" s="420"/>
      <c r="V46" s="420"/>
      <c r="W46" s="421"/>
      <c r="X46" s="420"/>
      <c r="Y46" s="422"/>
      <c r="Z46" s="419"/>
      <c r="AA46" s="419"/>
      <c r="AB46" s="419"/>
      <c r="AC46" s="420"/>
      <c r="AD46" s="432" t="str">
        <f t="shared" si="2"/>
        <v/>
      </c>
      <c r="AE46" s="458" t="str">
        <f t="shared" si="1"/>
        <v xml:space="preserve"> </v>
      </c>
      <c r="AF46" s="420"/>
      <c r="AU46" s="434">
        <v>10</v>
      </c>
      <c r="AV46" s="434">
        <v>7</v>
      </c>
      <c r="AW46" s="434">
        <v>4</v>
      </c>
      <c r="AX46" s="435" t="str">
        <f t="shared" si="3"/>
        <v>1074</v>
      </c>
      <c r="AY46" s="434" t="s">
        <v>94</v>
      </c>
    </row>
    <row r="47" spans="1:51">
      <c r="A47" s="417"/>
      <c r="B47" s="418"/>
      <c r="C47" s="417"/>
      <c r="D47" s="417"/>
      <c r="E47" s="417"/>
      <c r="F47" s="417"/>
      <c r="G47" s="417"/>
      <c r="H47" s="419"/>
      <c r="I47" s="420"/>
      <c r="J47" s="420"/>
      <c r="K47" s="420"/>
      <c r="L47" s="419"/>
      <c r="M47" s="420"/>
      <c r="N47" s="419"/>
      <c r="O47" s="430" t="str">
        <f t="shared" si="4"/>
        <v/>
      </c>
      <c r="P47" s="458" t="str">
        <f t="shared" si="0"/>
        <v xml:space="preserve"> </v>
      </c>
      <c r="Q47" s="420"/>
      <c r="R47" s="420"/>
      <c r="S47" s="420"/>
      <c r="T47" s="420"/>
      <c r="U47" s="420"/>
      <c r="V47" s="420"/>
      <c r="W47" s="421"/>
      <c r="X47" s="420"/>
      <c r="Y47" s="422"/>
      <c r="Z47" s="419"/>
      <c r="AA47" s="419"/>
      <c r="AB47" s="419"/>
      <c r="AC47" s="420"/>
      <c r="AD47" s="432" t="str">
        <f t="shared" si="2"/>
        <v/>
      </c>
      <c r="AE47" s="458" t="str">
        <f t="shared" si="1"/>
        <v xml:space="preserve"> </v>
      </c>
      <c r="AF47" s="420"/>
      <c r="AU47" s="434">
        <v>10</v>
      </c>
      <c r="AV47" s="434">
        <v>7</v>
      </c>
      <c r="AW47" s="434">
        <v>3</v>
      </c>
      <c r="AX47" s="435" t="str">
        <f t="shared" si="3"/>
        <v>1073</v>
      </c>
      <c r="AY47" s="434" t="s">
        <v>94</v>
      </c>
    </row>
    <row r="48" spans="1:51">
      <c r="A48" s="417"/>
      <c r="B48" s="418"/>
      <c r="C48" s="417"/>
      <c r="D48" s="417"/>
      <c r="E48" s="417"/>
      <c r="F48" s="417"/>
      <c r="G48" s="417"/>
      <c r="H48" s="419"/>
      <c r="I48" s="420"/>
      <c r="J48" s="420"/>
      <c r="K48" s="420"/>
      <c r="L48" s="419"/>
      <c r="M48" s="420"/>
      <c r="N48" s="419"/>
      <c r="O48" s="430" t="str">
        <f t="shared" si="4"/>
        <v/>
      </c>
      <c r="P48" s="458" t="str">
        <f t="shared" si="0"/>
        <v xml:space="preserve"> </v>
      </c>
      <c r="Q48" s="420"/>
      <c r="R48" s="420"/>
      <c r="S48" s="420"/>
      <c r="T48" s="420"/>
      <c r="U48" s="420"/>
      <c r="V48" s="420"/>
      <c r="W48" s="421"/>
      <c r="X48" s="420"/>
      <c r="Y48" s="422"/>
      <c r="Z48" s="419"/>
      <c r="AA48" s="419"/>
      <c r="AB48" s="419"/>
      <c r="AC48" s="420"/>
      <c r="AD48" s="432" t="str">
        <f t="shared" si="2"/>
        <v/>
      </c>
      <c r="AE48" s="458" t="str">
        <f t="shared" si="1"/>
        <v xml:space="preserve"> </v>
      </c>
      <c r="AF48" s="420"/>
      <c r="AU48" s="434">
        <v>10</v>
      </c>
      <c r="AV48" s="434">
        <v>7</v>
      </c>
      <c r="AW48" s="434">
        <v>2</v>
      </c>
      <c r="AX48" s="435" t="str">
        <f t="shared" si="3"/>
        <v>1072</v>
      </c>
      <c r="AY48" s="434" t="s">
        <v>94</v>
      </c>
    </row>
    <row r="49" spans="1:51">
      <c r="A49" s="417"/>
      <c r="B49" s="418"/>
      <c r="C49" s="417"/>
      <c r="D49" s="417"/>
      <c r="E49" s="417"/>
      <c r="F49" s="417"/>
      <c r="G49" s="417"/>
      <c r="H49" s="419"/>
      <c r="I49" s="420"/>
      <c r="J49" s="420"/>
      <c r="K49" s="420"/>
      <c r="L49" s="419"/>
      <c r="M49" s="420"/>
      <c r="N49" s="419"/>
      <c r="O49" s="430" t="str">
        <f t="shared" si="4"/>
        <v/>
      </c>
      <c r="P49" s="458" t="str">
        <f t="shared" si="0"/>
        <v xml:space="preserve"> </v>
      </c>
      <c r="Q49" s="420"/>
      <c r="R49" s="420"/>
      <c r="S49" s="420"/>
      <c r="T49" s="420"/>
      <c r="U49" s="420"/>
      <c r="V49" s="420"/>
      <c r="W49" s="421"/>
      <c r="X49" s="420"/>
      <c r="Y49" s="422"/>
      <c r="Z49" s="419"/>
      <c r="AA49" s="419"/>
      <c r="AB49" s="419"/>
      <c r="AC49" s="420"/>
      <c r="AD49" s="432" t="str">
        <f t="shared" si="2"/>
        <v/>
      </c>
      <c r="AE49" s="458" t="str">
        <f t="shared" si="1"/>
        <v xml:space="preserve"> </v>
      </c>
      <c r="AF49" s="420"/>
      <c r="AU49" s="434">
        <v>10</v>
      </c>
      <c r="AV49" s="434">
        <v>7</v>
      </c>
      <c r="AW49" s="434">
        <v>1</v>
      </c>
      <c r="AX49" s="435" t="str">
        <f t="shared" si="3"/>
        <v>1071</v>
      </c>
      <c r="AY49" s="434" t="s">
        <v>94</v>
      </c>
    </row>
    <row r="50" spans="1:51">
      <c r="A50" s="425"/>
      <c r="B50" s="426"/>
      <c r="C50" s="425"/>
      <c r="D50" s="425"/>
      <c r="E50" s="425"/>
      <c r="F50" s="425"/>
      <c r="G50" s="425"/>
      <c r="H50" s="427"/>
      <c r="I50" s="428"/>
      <c r="J50" s="428"/>
      <c r="K50" s="428"/>
      <c r="L50" s="427"/>
      <c r="M50" s="428"/>
      <c r="N50" s="427"/>
      <c r="O50" s="431" t="str">
        <f t="shared" ref="O50:O113" si="5">+H50&amp;L50&amp;N50</f>
        <v/>
      </c>
      <c r="P50" s="457" t="str">
        <f t="shared" si="0"/>
        <v xml:space="preserve"> </v>
      </c>
      <c r="Q50" s="428"/>
      <c r="R50" s="428"/>
      <c r="S50" s="428"/>
      <c r="T50" s="428"/>
      <c r="U50" s="428"/>
      <c r="V50" s="428"/>
      <c r="W50" s="421"/>
      <c r="X50" s="428"/>
      <c r="Y50" s="429"/>
      <c r="Z50" s="427"/>
      <c r="AA50" s="427"/>
      <c r="AB50" s="427"/>
      <c r="AC50" s="428"/>
      <c r="AD50" s="433" t="str">
        <f t="shared" ref="AD50:AD113" si="6">+Z50&amp;AA50&amp;AB50</f>
        <v/>
      </c>
      <c r="AE50" s="457" t="str">
        <f t="shared" si="1"/>
        <v xml:space="preserve"> </v>
      </c>
      <c r="AF50" s="428"/>
      <c r="AU50" s="434">
        <v>10</v>
      </c>
      <c r="AV50" s="434">
        <v>6</v>
      </c>
      <c r="AW50" s="434">
        <v>10</v>
      </c>
      <c r="AX50" s="435" t="str">
        <f t="shared" ref="AX50:AX74" si="7">AU50&amp;AV50&amp;AW50</f>
        <v>10610</v>
      </c>
      <c r="AY50" s="434" t="s">
        <v>94</v>
      </c>
    </row>
    <row r="51" spans="1:51">
      <c r="A51" s="425"/>
      <c r="B51" s="426"/>
      <c r="C51" s="425"/>
      <c r="D51" s="425"/>
      <c r="E51" s="425"/>
      <c r="F51" s="425"/>
      <c r="G51" s="425"/>
      <c r="H51" s="427"/>
      <c r="I51" s="428"/>
      <c r="J51" s="428"/>
      <c r="K51" s="428"/>
      <c r="L51" s="427"/>
      <c r="M51" s="428"/>
      <c r="N51" s="427"/>
      <c r="O51" s="431" t="str">
        <f t="shared" si="5"/>
        <v/>
      </c>
      <c r="P51" s="457" t="str">
        <f t="shared" si="0"/>
        <v xml:space="preserve"> </v>
      </c>
      <c r="Q51" s="428"/>
      <c r="R51" s="428"/>
      <c r="S51" s="428"/>
      <c r="T51" s="428"/>
      <c r="U51" s="428"/>
      <c r="V51" s="428"/>
      <c r="W51" s="421"/>
      <c r="X51" s="428"/>
      <c r="Y51" s="429"/>
      <c r="Z51" s="427"/>
      <c r="AA51" s="427"/>
      <c r="AB51" s="427"/>
      <c r="AC51" s="428"/>
      <c r="AD51" s="433" t="str">
        <f t="shared" si="6"/>
        <v/>
      </c>
      <c r="AE51" s="457" t="str">
        <f t="shared" si="1"/>
        <v xml:space="preserve"> </v>
      </c>
      <c r="AF51" s="428"/>
      <c r="AU51" s="434">
        <v>10</v>
      </c>
      <c r="AV51" s="434">
        <v>6</v>
      </c>
      <c r="AW51" s="434">
        <v>9</v>
      </c>
      <c r="AX51" s="435" t="str">
        <f t="shared" si="7"/>
        <v>1069</v>
      </c>
      <c r="AY51" s="434" t="s">
        <v>94</v>
      </c>
    </row>
    <row r="52" spans="1:51">
      <c r="A52" s="425"/>
      <c r="B52" s="426"/>
      <c r="C52" s="425"/>
      <c r="D52" s="425"/>
      <c r="E52" s="425"/>
      <c r="F52" s="425"/>
      <c r="G52" s="425"/>
      <c r="H52" s="427"/>
      <c r="I52" s="428"/>
      <c r="J52" s="428"/>
      <c r="K52" s="428"/>
      <c r="L52" s="427"/>
      <c r="M52" s="428"/>
      <c r="N52" s="427"/>
      <c r="O52" s="431" t="str">
        <f t="shared" si="5"/>
        <v/>
      </c>
      <c r="P52" s="457" t="str">
        <f t="shared" si="0"/>
        <v xml:space="preserve"> </v>
      </c>
      <c r="Q52" s="428"/>
      <c r="R52" s="428"/>
      <c r="S52" s="428"/>
      <c r="T52" s="428"/>
      <c r="U52" s="428"/>
      <c r="V52" s="428"/>
      <c r="W52" s="421"/>
      <c r="X52" s="428"/>
      <c r="Y52" s="429"/>
      <c r="Z52" s="427"/>
      <c r="AA52" s="427"/>
      <c r="AB52" s="427"/>
      <c r="AC52" s="428"/>
      <c r="AD52" s="433" t="str">
        <f t="shared" si="6"/>
        <v/>
      </c>
      <c r="AE52" s="457" t="str">
        <f t="shared" si="1"/>
        <v xml:space="preserve"> </v>
      </c>
      <c r="AF52" s="428"/>
      <c r="AU52" s="434">
        <v>10</v>
      </c>
      <c r="AV52" s="434">
        <v>6</v>
      </c>
      <c r="AW52" s="434">
        <v>8</v>
      </c>
      <c r="AX52" s="435" t="str">
        <f t="shared" si="7"/>
        <v>1068</v>
      </c>
      <c r="AY52" s="434" t="s">
        <v>94</v>
      </c>
    </row>
    <row r="53" spans="1:51">
      <c r="A53" s="425"/>
      <c r="B53" s="426"/>
      <c r="C53" s="425"/>
      <c r="D53" s="425"/>
      <c r="E53" s="425"/>
      <c r="F53" s="425"/>
      <c r="G53" s="425"/>
      <c r="H53" s="427"/>
      <c r="I53" s="428"/>
      <c r="J53" s="428"/>
      <c r="K53" s="428"/>
      <c r="L53" s="427"/>
      <c r="M53" s="428"/>
      <c r="N53" s="427"/>
      <c r="O53" s="431" t="str">
        <f t="shared" si="5"/>
        <v/>
      </c>
      <c r="P53" s="457" t="str">
        <f t="shared" si="0"/>
        <v xml:space="preserve"> </v>
      </c>
      <c r="Q53" s="428"/>
      <c r="R53" s="428"/>
      <c r="S53" s="428"/>
      <c r="T53" s="428"/>
      <c r="U53" s="428"/>
      <c r="V53" s="428"/>
      <c r="W53" s="421"/>
      <c r="X53" s="428"/>
      <c r="Y53" s="429"/>
      <c r="Z53" s="427"/>
      <c r="AA53" s="427"/>
      <c r="AB53" s="427"/>
      <c r="AC53" s="428"/>
      <c r="AD53" s="433" t="str">
        <f t="shared" si="6"/>
        <v/>
      </c>
      <c r="AE53" s="457" t="str">
        <f t="shared" si="1"/>
        <v xml:space="preserve"> </v>
      </c>
      <c r="AF53" s="428"/>
      <c r="AU53" s="434">
        <v>10</v>
      </c>
      <c r="AV53" s="434">
        <v>6</v>
      </c>
      <c r="AW53" s="434">
        <v>7</v>
      </c>
      <c r="AX53" s="435" t="str">
        <f t="shared" si="7"/>
        <v>1067</v>
      </c>
      <c r="AY53" s="434" t="s">
        <v>94</v>
      </c>
    </row>
    <row r="54" spans="1:51">
      <c r="A54" s="425"/>
      <c r="B54" s="426"/>
      <c r="C54" s="425"/>
      <c r="D54" s="425"/>
      <c r="E54" s="425"/>
      <c r="F54" s="425"/>
      <c r="G54" s="425"/>
      <c r="H54" s="427"/>
      <c r="I54" s="428"/>
      <c r="J54" s="428"/>
      <c r="K54" s="428"/>
      <c r="L54" s="427"/>
      <c r="M54" s="428"/>
      <c r="N54" s="427"/>
      <c r="O54" s="431" t="str">
        <f t="shared" si="5"/>
        <v/>
      </c>
      <c r="P54" s="457" t="str">
        <f t="shared" si="0"/>
        <v xml:space="preserve"> </v>
      </c>
      <c r="Q54" s="428"/>
      <c r="R54" s="428"/>
      <c r="S54" s="428"/>
      <c r="T54" s="428"/>
      <c r="U54" s="428"/>
      <c r="V54" s="428"/>
      <c r="W54" s="421"/>
      <c r="X54" s="428"/>
      <c r="Y54" s="429"/>
      <c r="Z54" s="427"/>
      <c r="AA54" s="427"/>
      <c r="AB54" s="427"/>
      <c r="AC54" s="428"/>
      <c r="AD54" s="433" t="str">
        <f t="shared" si="6"/>
        <v/>
      </c>
      <c r="AE54" s="457" t="str">
        <f t="shared" si="1"/>
        <v xml:space="preserve"> </v>
      </c>
      <c r="AF54" s="428"/>
      <c r="AU54" s="434">
        <v>10</v>
      </c>
      <c r="AV54" s="434">
        <v>6</v>
      </c>
      <c r="AW54" s="434">
        <v>6</v>
      </c>
      <c r="AX54" s="435" t="str">
        <f t="shared" si="7"/>
        <v>1066</v>
      </c>
      <c r="AY54" s="434" t="s">
        <v>94</v>
      </c>
    </row>
    <row r="55" spans="1:51">
      <c r="A55" s="425"/>
      <c r="B55" s="426"/>
      <c r="C55" s="425"/>
      <c r="D55" s="425"/>
      <c r="E55" s="425"/>
      <c r="F55" s="425"/>
      <c r="G55" s="425"/>
      <c r="H55" s="427"/>
      <c r="I55" s="428"/>
      <c r="J55" s="428"/>
      <c r="K55" s="428"/>
      <c r="L55" s="427"/>
      <c r="M55" s="428"/>
      <c r="N55" s="427"/>
      <c r="O55" s="431" t="str">
        <f t="shared" si="5"/>
        <v/>
      </c>
      <c r="P55" s="457" t="str">
        <f t="shared" si="0"/>
        <v xml:space="preserve"> </v>
      </c>
      <c r="Q55" s="428"/>
      <c r="R55" s="428"/>
      <c r="S55" s="428"/>
      <c r="T55" s="428"/>
      <c r="U55" s="428"/>
      <c r="V55" s="428"/>
      <c r="W55" s="421"/>
      <c r="X55" s="428"/>
      <c r="Y55" s="429"/>
      <c r="Z55" s="427"/>
      <c r="AA55" s="427"/>
      <c r="AB55" s="427"/>
      <c r="AC55" s="428"/>
      <c r="AD55" s="433" t="str">
        <f t="shared" si="6"/>
        <v/>
      </c>
      <c r="AE55" s="457" t="str">
        <f t="shared" si="1"/>
        <v xml:space="preserve"> </v>
      </c>
      <c r="AF55" s="428"/>
      <c r="AU55" s="434">
        <v>10</v>
      </c>
      <c r="AV55" s="434">
        <v>6</v>
      </c>
      <c r="AW55" s="434">
        <v>5</v>
      </c>
      <c r="AX55" s="435" t="str">
        <f t="shared" si="7"/>
        <v>1065</v>
      </c>
      <c r="AY55" s="434" t="s">
        <v>94</v>
      </c>
    </row>
    <row r="56" spans="1:51">
      <c r="A56" s="425"/>
      <c r="B56" s="426"/>
      <c r="C56" s="425"/>
      <c r="D56" s="425"/>
      <c r="E56" s="425"/>
      <c r="F56" s="425"/>
      <c r="G56" s="425"/>
      <c r="H56" s="427"/>
      <c r="I56" s="428"/>
      <c r="J56" s="428"/>
      <c r="K56" s="428"/>
      <c r="L56" s="427"/>
      <c r="M56" s="428"/>
      <c r="N56" s="427"/>
      <c r="O56" s="431" t="str">
        <f t="shared" si="5"/>
        <v/>
      </c>
      <c r="P56" s="457" t="str">
        <f t="shared" si="0"/>
        <v xml:space="preserve"> </v>
      </c>
      <c r="Q56" s="428"/>
      <c r="R56" s="428"/>
      <c r="S56" s="428"/>
      <c r="T56" s="428"/>
      <c r="U56" s="428"/>
      <c r="V56" s="428"/>
      <c r="W56" s="421"/>
      <c r="X56" s="428"/>
      <c r="Y56" s="429"/>
      <c r="Z56" s="427"/>
      <c r="AA56" s="427"/>
      <c r="AB56" s="427"/>
      <c r="AC56" s="428"/>
      <c r="AD56" s="433" t="str">
        <f t="shared" si="6"/>
        <v/>
      </c>
      <c r="AE56" s="457" t="str">
        <f t="shared" si="1"/>
        <v xml:space="preserve"> </v>
      </c>
      <c r="AF56" s="428"/>
      <c r="AU56" s="434">
        <v>10</v>
      </c>
      <c r="AV56" s="434">
        <v>6</v>
      </c>
      <c r="AW56" s="434">
        <v>4</v>
      </c>
      <c r="AX56" s="435" t="str">
        <f t="shared" si="7"/>
        <v>1064</v>
      </c>
      <c r="AY56" s="434" t="s">
        <v>94</v>
      </c>
    </row>
    <row r="57" spans="1:51">
      <c r="A57" s="425"/>
      <c r="B57" s="426"/>
      <c r="C57" s="425"/>
      <c r="D57" s="425"/>
      <c r="E57" s="425"/>
      <c r="F57" s="425"/>
      <c r="G57" s="425"/>
      <c r="H57" s="427"/>
      <c r="I57" s="428"/>
      <c r="J57" s="428"/>
      <c r="K57" s="428"/>
      <c r="L57" s="427"/>
      <c r="M57" s="428"/>
      <c r="N57" s="427"/>
      <c r="O57" s="431" t="str">
        <f t="shared" si="5"/>
        <v/>
      </c>
      <c r="P57" s="457" t="str">
        <f t="shared" si="0"/>
        <v xml:space="preserve"> </v>
      </c>
      <c r="Q57" s="428"/>
      <c r="R57" s="428"/>
      <c r="S57" s="428"/>
      <c r="T57" s="428"/>
      <c r="U57" s="428"/>
      <c r="V57" s="428"/>
      <c r="W57" s="421"/>
      <c r="X57" s="428"/>
      <c r="Y57" s="429"/>
      <c r="Z57" s="427"/>
      <c r="AA57" s="427"/>
      <c r="AB57" s="427"/>
      <c r="AC57" s="428"/>
      <c r="AD57" s="433" t="str">
        <f t="shared" si="6"/>
        <v/>
      </c>
      <c r="AE57" s="457" t="str">
        <f t="shared" si="1"/>
        <v xml:space="preserve"> </v>
      </c>
      <c r="AF57" s="428"/>
      <c r="AU57" s="434">
        <v>10</v>
      </c>
      <c r="AV57" s="434">
        <v>6</v>
      </c>
      <c r="AW57" s="434">
        <v>3</v>
      </c>
      <c r="AX57" s="435" t="str">
        <f t="shared" si="7"/>
        <v>1063</v>
      </c>
      <c r="AY57" s="434" t="s">
        <v>94</v>
      </c>
    </row>
    <row r="58" spans="1:51">
      <c r="A58" s="425"/>
      <c r="B58" s="426"/>
      <c r="C58" s="425"/>
      <c r="D58" s="425"/>
      <c r="E58" s="425"/>
      <c r="F58" s="425"/>
      <c r="G58" s="425"/>
      <c r="H58" s="427"/>
      <c r="I58" s="428"/>
      <c r="J58" s="428"/>
      <c r="K58" s="428"/>
      <c r="L58" s="427"/>
      <c r="M58" s="428"/>
      <c r="N58" s="427"/>
      <c r="O58" s="431" t="str">
        <f t="shared" si="5"/>
        <v/>
      </c>
      <c r="P58" s="457" t="str">
        <f t="shared" si="0"/>
        <v xml:space="preserve"> </v>
      </c>
      <c r="Q58" s="428"/>
      <c r="R58" s="428"/>
      <c r="S58" s="428"/>
      <c r="T58" s="428"/>
      <c r="U58" s="428"/>
      <c r="V58" s="428"/>
      <c r="W58" s="421"/>
      <c r="X58" s="428"/>
      <c r="Y58" s="429"/>
      <c r="Z58" s="427"/>
      <c r="AA58" s="427"/>
      <c r="AB58" s="427"/>
      <c r="AC58" s="428"/>
      <c r="AD58" s="433" t="str">
        <f t="shared" si="6"/>
        <v/>
      </c>
      <c r="AE58" s="457" t="str">
        <f t="shared" si="1"/>
        <v xml:space="preserve"> </v>
      </c>
      <c r="AF58" s="428"/>
      <c r="AU58" s="434">
        <v>10</v>
      </c>
      <c r="AV58" s="434">
        <v>6</v>
      </c>
      <c r="AW58" s="434">
        <v>2</v>
      </c>
      <c r="AX58" s="435" t="str">
        <f t="shared" si="7"/>
        <v>1062</v>
      </c>
      <c r="AY58" s="434" t="s">
        <v>94</v>
      </c>
    </row>
    <row r="59" spans="1:51">
      <c r="A59" s="425"/>
      <c r="B59" s="426"/>
      <c r="C59" s="425"/>
      <c r="D59" s="425"/>
      <c r="E59" s="425"/>
      <c r="F59" s="425"/>
      <c r="G59" s="425"/>
      <c r="H59" s="427"/>
      <c r="I59" s="428"/>
      <c r="J59" s="428"/>
      <c r="K59" s="428"/>
      <c r="L59" s="427"/>
      <c r="M59" s="428"/>
      <c r="N59" s="427"/>
      <c r="O59" s="431" t="str">
        <f t="shared" si="5"/>
        <v/>
      </c>
      <c r="P59" s="457" t="str">
        <f t="shared" si="0"/>
        <v xml:space="preserve"> </v>
      </c>
      <c r="Q59" s="428"/>
      <c r="R59" s="428"/>
      <c r="S59" s="428"/>
      <c r="T59" s="428"/>
      <c r="U59" s="428"/>
      <c r="V59" s="428"/>
      <c r="W59" s="421"/>
      <c r="X59" s="428"/>
      <c r="Y59" s="429"/>
      <c r="Z59" s="427"/>
      <c r="AA59" s="427"/>
      <c r="AB59" s="427"/>
      <c r="AC59" s="428"/>
      <c r="AD59" s="433" t="str">
        <f t="shared" si="6"/>
        <v/>
      </c>
      <c r="AE59" s="457" t="str">
        <f t="shared" si="1"/>
        <v xml:space="preserve"> </v>
      </c>
      <c r="AF59" s="428"/>
      <c r="AU59" s="434">
        <v>10</v>
      </c>
      <c r="AV59" s="434">
        <v>6</v>
      </c>
      <c r="AW59" s="434">
        <v>1</v>
      </c>
      <c r="AX59" s="435" t="str">
        <f t="shared" si="7"/>
        <v>1061</v>
      </c>
      <c r="AY59" s="434" t="s">
        <v>94</v>
      </c>
    </row>
    <row r="60" spans="1:51">
      <c r="A60" s="425"/>
      <c r="B60" s="426"/>
      <c r="C60" s="425"/>
      <c r="D60" s="425"/>
      <c r="E60" s="425"/>
      <c r="F60" s="425"/>
      <c r="G60" s="425"/>
      <c r="H60" s="427"/>
      <c r="I60" s="428"/>
      <c r="J60" s="428"/>
      <c r="K60" s="428"/>
      <c r="L60" s="427"/>
      <c r="M60" s="428"/>
      <c r="N60" s="427"/>
      <c r="O60" s="431" t="str">
        <f t="shared" si="5"/>
        <v/>
      </c>
      <c r="P60" s="457" t="str">
        <f t="shared" si="0"/>
        <v xml:space="preserve"> </v>
      </c>
      <c r="Q60" s="428"/>
      <c r="R60" s="428"/>
      <c r="S60" s="428"/>
      <c r="T60" s="428"/>
      <c r="U60" s="428"/>
      <c r="V60" s="428"/>
      <c r="W60" s="421"/>
      <c r="X60" s="428"/>
      <c r="Y60" s="429"/>
      <c r="Z60" s="427"/>
      <c r="AA60" s="427"/>
      <c r="AB60" s="427"/>
      <c r="AC60" s="428"/>
      <c r="AD60" s="433" t="str">
        <f t="shared" si="6"/>
        <v/>
      </c>
      <c r="AE60" s="457" t="str">
        <f t="shared" si="1"/>
        <v xml:space="preserve"> </v>
      </c>
      <c r="AF60" s="428"/>
      <c r="AU60" s="434">
        <v>10</v>
      </c>
      <c r="AV60" s="434">
        <v>5</v>
      </c>
      <c r="AW60" s="434">
        <v>10</v>
      </c>
      <c r="AX60" s="435" t="str">
        <f t="shared" si="7"/>
        <v>10510</v>
      </c>
      <c r="AY60" s="434" t="s">
        <v>94</v>
      </c>
    </row>
    <row r="61" spans="1:51">
      <c r="A61" s="425"/>
      <c r="B61" s="426"/>
      <c r="C61" s="425"/>
      <c r="D61" s="425"/>
      <c r="E61" s="425"/>
      <c r="F61" s="425"/>
      <c r="G61" s="425"/>
      <c r="H61" s="427"/>
      <c r="I61" s="428"/>
      <c r="J61" s="428"/>
      <c r="K61" s="428"/>
      <c r="L61" s="427"/>
      <c r="M61" s="428"/>
      <c r="N61" s="427"/>
      <c r="O61" s="431" t="str">
        <f t="shared" si="5"/>
        <v/>
      </c>
      <c r="P61" s="457" t="str">
        <f t="shared" si="0"/>
        <v xml:space="preserve"> </v>
      </c>
      <c r="Q61" s="428"/>
      <c r="R61" s="428"/>
      <c r="S61" s="428"/>
      <c r="T61" s="428"/>
      <c r="U61" s="428"/>
      <c r="V61" s="428"/>
      <c r="W61" s="421"/>
      <c r="X61" s="428"/>
      <c r="Y61" s="429"/>
      <c r="Z61" s="427"/>
      <c r="AA61" s="427"/>
      <c r="AB61" s="427"/>
      <c r="AC61" s="428"/>
      <c r="AD61" s="433" t="str">
        <f t="shared" si="6"/>
        <v/>
      </c>
      <c r="AE61" s="457" t="str">
        <f t="shared" si="1"/>
        <v xml:space="preserve"> </v>
      </c>
      <c r="AF61" s="428"/>
      <c r="AU61" s="434">
        <v>10</v>
      </c>
      <c r="AV61" s="434">
        <v>5</v>
      </c>
      <c r="AW61" s="434">
        <v>9</v>
      </c>
      <c r="AX61" s="435" t="str">
        <f t="shared" si="7"/>
        <v>1059</v>
      </c>
      <c r="AY61" s="434" t="s">
        <v>94</v>
      </c>
    </row>
    <row r="62" spans="1:51">
      <c r="A62" s="425"/>
      <c r="B62" s="426"/>
      <c r="C62" s="425"/>
      <c r="D62" s="425"/>
      <c r="E62" s="425"/>
      <c r="F62" s="425"/>
      <c r="G62" s="425"/>
      <c r="H62" s="427"/>
      <c r="I62" s="428"/>
      <c r="J62" s="428"/>
      <c r="K62" s="428"/>
      <c r="L62" s="427"/>
      <c r="M62" s="428"/>
      <c r="N62" s="427"/>
      <c r="O62" s="431" t="str">
        <f t="shared" si="5"/>
        <v/>
      </c>
      <c r="P62" s="457" t="str">
        <f t="shared" si="0"/>
        <v xml:space="preserve"> </v>
      </c>
      <c r="Q62" s="428"/>
      <c r="R62" s="428"/>
      <c r="S62" s="428"/>
      <c r="T62" s="428"/>
      <c r="U62" s="428"/>
      <c r="V62" s="428"/>
      <c r="W62" s="421"/>
      <c r="X62" s="428"/>
      <c r="Y62" s="429"/>
      <c r="Z62" s="427"/>
      <c r="AA62" s="427"/>
      <c r="AB62" s="427"/>
      <c r="AC62" s="428"/>
      <c r="AD62" s="433" t="str">
        <f t="shared" si="6"/>
        <v/>
      </c>
      <c r="AE62" s="457" t="str">
        <f t="shared" si="1"/>
        <v xml:space="preserve"> </v>
      </c>
      <c r="AF62" s="428"/>
      <c r="AU62" s="434">
        <v>10</v>
      </c>
      <c r="AV62" s="434">
        <v>5</v>
      </c>
      <c r="AW62" s="434">
        <v>8</v>
      </c>
      <c r="AX62" s="435" t="str">
        <f t="shared" si="7"/>
        <v>1058</v>
      </c>
      <c r="AY62" s="434" t="s">
        <v>94</v>
      </c>
    </row>
    <row r="63" spans="1:51">
      <c r="A63" s="425"/>
      <c r="B63" s="426"/>
      <c r="C63" s="425"/>
      <c r="D63" s="425"/>
      <c r="E63" s="425"/>
      <c r="F63" s="425"/>
      <c r="G63" s="425"/>
      <c r="H63" s="427"/>
      <c r="I63" s="428"/>
      <c r="J63" s="428"/>
      <c r="K63" s="428"/>
      <c r="L63" s="427"/>
      <c r="M63" s="428"/>
      <c r="N63" s="427"/>
      <c r="O63" s="431" t="str">
        <f t="shared" si="5"/>
        <v/>
      </c>
      <c r="P63" s="457" t="str">
        <f t="shared" si="0"/>
        <v xml:space="preserve"> </v>
      </c>
      <c r="Q63" s="428"/>
      <c r="R63" s="428"/>
      <c r="S63" s="428"/>
      <c r="T63" s="428"/>
      <c r="U63" s="428"/>
      <c r="V63" s="428"/>
      <c r="W63" s="421"/>
      <c r="X63" s="428"/>
      <c r="Y63" s="429"/>
      <c r="Z63" s="427"/>
      <c r="AA63" s="427"/>
      <c r="AB63" s="427"/>
      <c r="AC63" s="428"/>
      <c r="AD63" s="433" t="str">
        <f t="shared" si="6"/>
        <v/>
      </c>
      <c r="AE63" s="457" t="str">
        <f t="shared" si="1"/>
        <v xml:space="preserve"> </v>
      </c>
      <c r="AF63" s="428"/>
      <c r="AU63" s="434">
        <v>10</v>
      </c>
      <c r="AV63" s="434">
        <v>5</v>
      </c>
      <c r="AW63" s="434">
        <v>7</v>
      </c>
      <c r="AX63" s="435" t="str">
        <f t="shared" si="7"/>
        <v>1057</v>
      </c>
      <c r="AY63" s="434" t="s">
        <v>94</v>
      </c>
    </row>
    <row r="64" spans="1:51">
      <c r="A64" s="425"/>
      <c r="B64" s="426"/>
      <c r="C64" s="425"/>
      <c r="D64" s="425"/>
      <c r="E64" s="425"/>
      <c r="F64" s="425"/>
      <c r="G64" s="425"/>
      <c r="H64" s="427"/>
      <c r="I64" s="428"/>
      <c r="J64" s="428"/>
      <c r="K64" s="428"/>
      <c r="L64" s="427"/>
      <c r="M64" s="428"/>
      <c r="N64" s="427"/>
      <c r="O64" s="431" t="str">
        <f t="shared" si="5"/>
        <v/>
      </c>
      <c r="P64" s="457" t="str">
        <f t="shared" si="0"/>
        <v xml:space="preserve"> </v>
      </c>
      <c r="Q64" s="428"/>
      <c r="R64" s="428"/>
      <c r="S64" s="428"/>
      <c r="T64" s="428"/>
      <c r="U64" s="428"/>
      <c r="V64" s="428"/>
      <c r="W64" s="421"/>
      <c r="X64" s="428"/>
      <c r="Y64" s="429"/>
      <c r="Z64" s="427"/>
      <c r="AA64" s="427"/>
      <c r="AB64" s="427"/>
      <c r="AC64" s="428"/>
      <c r="AD64" s="433" t="str">
        <f t="shared" si="6"/>
        <v/>
      </c>
      <c r="AE64" s="457" t="str">
        <f t="shared" si="1"/>
        <v xml:space="preserve"> </v>
      </c>
      <c r="AF64" s="428"/>
      <c r="AU64" s="434">
        <v>10</v>
      </c>
      <c r="AV64" s="434">
        <v>5</v>
      </c>
      <c r="AW64" s="434">
        <v>6</v>
      </c>
      <c r="AX64" s="435" t="str">
        <f t="shared" si="7"/>
        <v>1056</v>
      </c>
      <c r="AY64" s="434" t="s">
        <v>94</v>
      </c>
    </row>
    <row r="65" spans="1:51">
      <c r="A65" s="425"/>
      <c r="B65" s="426"/>
      <c r="C65" s="425"/>
      <c r="D65" s="425"/>
      <c r="E65" s="425"/>
      <c r="F65" s="425"/>
      <c r="G65" s="425"/>
      <c r="H65" s="427"/>
      <c r="I65" s="428"/>
      <c r="J65" s="428"/>
      <c r="K65" s="428"/>
      <c r="L65" s="427"/>
      <c r="M65" s="428"/>
      <c r="N65" s="427"/>
      <c r="O65" s="431" t="str">
        <f t="shared" si="5"/>
        <v/>
      </c>
      <c r="P65" s="457" t="str">
        <f t="shared" si="0"/>
        <v xml:space="preserve"> </v>
      </c>
      <c r="Q65" s="428"/>
      <c r="R65" s="428"/>
      <c r="S65" s="428"/>
      <c r="T65" s="428"/>
      <c r="U65" s="428"/>
      <c r="V65" s="428"/>
      <c r="W65" s="421"/>
      <c r="X65" s="428"/>
      <c r="Y65" s="429"/>
      <c r="Z65" s="427"/>
      <c r="AA65" s="427"/>
      <c r="AB65" s="427"/>
      <c r="AC65" s="428"/>
      <c r="AD65" s="433" t="str">
        <f t="shared" si="6"/>
        <v/>
      </c>
      <c r="AE65" s="457" t="str">
        <f t="shared" si="1"/>
        <v xml:space="preserve"> </v>
      </c>
      <c r="AF65" s="428"/>
      <c r="AU65" s="434">
        <v>10</v>
      </c>
      <c r="AV65" s="434">
        <v>5</v>
      </c>
      <c r="AW65" s="434">
        <v>5</v>
      </c>
      <c r="AX65" s="435" t="str">
        <f t="shared" si="7"/>
        <v>1055</v>
      </c>
      <c r="AY65" s="434" t="s">
        <v>94</v>
      </c>
    </row>
    <row r="66" spans="1:51">
      <c r="A66" s="425"/>
      <c r="B66" s="426"/>
      <c r="C66" s="425"/>
      <c r="D66" s="425"/>
      <c r="E66" s="425"/>
      <c r="F66" s="425"/>
      <c r="G66" s="425"/>
      <c r="H66" s="427"/>
      <c r="I66" s="428"/>
      <c r="J66" s="428"/>
      <c r="K66" s="428"/>
      <c r="L66" s="427"/>
      <c r="M66" s="428"/>
      <c r="N66" s="427"/>
      <c r="O66" s="431" t="str">
        <f t="shared" si="5"/>
        <v/>
      </c>
      <c r="P66" s="457" t="str">
        <f t="shared" si="0"/>
        <v xml:space="preserve"> </v>
      </c>
      <c r="Q66" s="428"/>
      <c r="R66" s="428"/>
      <c r="S66" s="428"/>
      <c r="T66" s="428"/>
      <c r="U66" s="428"/>
      <c r="V66" s="428"/>
      <c r="W66" s="421"/>
      <c r="X66" s="428"/>
      <c r="Y66" s="429"/>
      <c r="Z66" s="427"/>
      <c r="AA66" s="427"/>
      <c r="AB66" s="427"/>
      <c r="AC66" s="428"/>
      <c r="AD66" s="433" t="str">
        <f t="shared" si="6"/>
        <v/>
      </c>
      <c r="AE66" s="457" t="str">
        <f t="shared" si="1"/>
        <v xml:space="preserve"> </v>
      </c>
      <c r="AF66" s="428"/>
      <c r="AU66" s="434">
        <v>10</v>
      </c>
      <c r="AV66" s="434">
        <v>5</v>
      </c>
      <c r="AW66" s="434">
        <v>4</v>
      </c>
      <c r="AX66" s="435" t="str">
        <f t="shared" si="7"/>
        <v>1054</v>
      </c>
      <c r="AY66" s="434" t="s">
        <v>94</v>
      </c>
    </row>
    <row r="67" spans="1:51">
      <c r="A67" s="425"/>
      <c r="B67" s="426"/>
      <c r="C67" s="425"/>
      <c r="D67" s="425"/>
      <c r="E67" s="425"/>
      <c r="F67" s="425"/>
      <c r="G67" s="425"/>
      <c r="H67" s="427"/>
      <c r="I67" s="428"/>
      <c r="J67" s="428"/>
      <c r="K67" s="428"/>
      <c r="L67" s="427"/>
      <c r="M67" s="428"/>
      <c r="N67" s="427"/>
      <c r="O67" s="431" t="str">
        <f t="shared" si="5"/>
        <v/>
      </c>
      <c r="P67" s="457" t="str">
        <f t="shared" si="0"/>
        <v xml:space="preserve"> </v>
      </c>
      <c r="Q67" s="428"/>
      <c r="R67" s="428"/>
      <c r="S67" s="428"/>
      <c r="T67" s="428"/>
      <c r="U67" s="428"/>
      <c r="V67" s="428"/>
      <c r="W67" s="421"/>
      <c r="X67" s="428"/>
      <c r="Y67" s="429"/>
      <c r="Z67" s="427"/>
      <c r="AA67" s="427"/>
      <c r="AB67" s="427"/>
      <c r="AC67" s="428"/>
      <c r="AD67" s="433" t="str">
        <f t="shared" si="6"/>
        <v/>
      </c>
      <c r="AE67" s="457" t="str">
        <f t="shared" si="1"/>
        <v xml:space="preserve"> </v>
      </c>
      <c r="AF67" s="428"/>
      <c r="AU67" s="434">
        <v>10</v>
      </c>
      <c r="AV67" s="434">
        <v>5</v>
      </c>
      <c r="AW67" s="434">
        <v>3</v>
      </c>
      <c r="AX67" s="435" t="str">
        <f t="shared" si="7"/>
        <v>1053</v>
      </c>
      <c r="AY67" s="434" t="s">
        <v>94</v>
      </c>
    </row>
    <row r="68" spans="1:51">
      <c r="A68" s="425"/>
      <c r="B68" s="426"/>
      <c r="C68" s="425"/>
      <c r="D68" s="425"/>
      <c r="E68" s="425"/>
      <c r="F68" s="425"/>
      <c r="G68" s="425"/>
      <c r="H68" s="427"/>
      <c r="I68" s="428"/>
      <c r="J68" s="428"/>
      <c r="K68" s="428"/>
      <c r="L68" s="427"/>
      <c r="M68" s="428"/>
      <c r="N68" s="427"/>
      <c r="O68" s="431" t="str">
        <f t="shared" si="5"/>
        <v/>
      </c>
      <c r="P68" s="457" t="str">
        <f t="shared" si="0"/>
        <v xml:space="preserve"> </v>
      </c>
      <c r="Q68" s="428"/>
      <c r="R68" s="428"/>
      <c r="S68" s="428"/>
      <c r="T68" s="428"/>
      <c r="U68" s="428"/>
      <c r="V68" s="428"/>
      <c r="W68" s="421"/>
      <c r="X68" s="428"/>
      <c r="Y68" s="429"/>
      <c r="Z68" s="427"/>
      <c r="AA68" s="427"/>
      <c r="AB68" s="427"/>
      <c r="AC68" s="428"/>
      <c r="AD68" s="433" t="str">
        <f t="shared" si="6"/>
        <v/>
      </c>
      <c r="AE68" s="457" t="str">
        <f t="shared" si="1"/>
        <v xml:space="preserve"> </v>
      </c>
      <c r="AF68" s="428"/>
      <c r="AU68" s="434">
        <v>10</v>
      </c>
      <c r="AV68" s="434">
        <v>5</v>
      </c>
      <c r="AW68" s="434">
        <v>2</v>
      </c>
      <c r="AX68" s="435" t="str">
        <f t="shared" si="7"/>
        <v>1052</v>
      </c>
      <c r="AY68" s="434" t="s">
        <v>94</v>
      </c>
    </row>
    <row r="69" spans="1:51">
      <c r="A69" s="425"/>
      <c r="B69" s="426"/>
      <c r="C69" s="425"/>
      <c r="D69" s="425"/>
      <c r="E69" s="425"/>
      <c r="F69" s="425"/>
      <c r="G69" s="425"/>
      <c r="H69" s="427"/>
      <c r="I69" s="428"/>
      <c r="J69" s="428"/>
      <c r="K69" s="428"/>
      <c r="L69" s="427"/>
      <c r="M69" s="428"/>
      <c r="N69" s="427"/>
      <c r="O69" s="431" t="str">
        <f t="shared" si="5"/>
        <v/>
      </c>
      <c r="P69" s="457" t="str">
        <f t="shared" si="0"/>
        <v xml:space="preserve"> </v>
      </c>
      <c r="Q69" s="428"/>
      <c r="R69" s="428"/>
      <c r="S69" s="428"/>
      <c r="T69" s="428"/>
      <c r="U69" s="428"/>
      <c r="V69" s="428"/>
      <c r="W69" s="421"/>
      <c r="X69" s="428"/>
      <c r="Y69" s="429"/>
      <c r="Z69" s="427"/>
      <c r="AA69" s="427"/>
      <c r="AB69" s="427"/>
      <c r="AC69" s="428"/>
      <c r="AD69" s="433" t="str">
        <f t="shared" si="6"/>
        <v/>
      </c>
      <c r="AE69" s="457" t="str">
        <f t="shared" si="1"/>
        <v xml:space="preserve"> </v>
      </c>
      <c r="AF69" s="428"/>
      <c r="AU69" s="434">
        <v>10</v>
      </c>
      <c r="AV69" s="434">
        <v>5</v>
      </c>
      <c r="AW69" s="434">
        <v>1</v>
      </c>
      <c r="AX69" s="435" t="str">
        <f t="shared" si="7"/>
        <v>1051</v>
      </c>
      <c r="AY69" s="434" t="s">
        <v>96</v>
      </c>
    </row>
    <row r="70" spans="1:51">
      <c r="A70" s="425"/>
      <c r="B70" s="426"/>
      <c r="C70" s="425"/>
      <c r="D70" s="425"/>
      <c r="E70" s="425"/>
      <c r="F70" s="425"/>
      <c r="G70" s="425"/>
      <c r="H70" s="427"/>
      <c r="I70" s="428"/>
      <c r="J70" s="428"/>
      <c r="K70" s="428"/>
      <c r="L70" s="427"/>
      <c r="M70" s="428"/>
      <c r="N70" s="427"/>
      <c r="O70" s="431" t="str">
        <f t="shared" si="5"/>
        <v/>
      </c>
      <c r="P70" s="457" t="str">
        <f t="shared" si="0"/>
        <v xml:space="preserve"> </v>
      </c>
      <c r="Q70" s="428"/>
      <c r="R70" s="428"/>
      <c r="S70" s="428"/>
      <c r="T70" s="428"/>
      <c r="U70" s="428"/>
      <c r="V70" s="428"/>
      <c r="W70" s="421"/>
      <c r="X70" s="428"/>
      <c r="Y70" s="429"/>
      <c r="Z70" s="427"/>
      <c r="AA70" s="427"/>
      <c r="AB70" s="427"/>
      <c r="AC70" s="428"/>
      <c r="AD70" s="433" t="str">
        <f t="shared" si="6"/>
        <v/>
      </c>
      <c r="AE70" s="457" t="str">
        <f t="shared" si="1"/>
        <v xml:space="preserve"> </v>
      </c>
      <c r="AF70" s="428"/>
      <c r="AU70" s="434">
        <v>10</v>
      </c>
      <c r="AV70" s="434">
        <v>4</v>
      </c>
      <c r="AW70" s="434">
        <v>10</v>
      </c>
      <c r="AX70" s="435" t="str">
        <f t="shared" si="7"/>
        <v>10410</v>
      </c>
      <c r="AY70" s="434" t="s">
        <v>94</v>
      </c>
    </row>
    <row r="71" spans="1:51">
      <c r="A71" s="425"/>
      <c r="B71" s="426"/>
      <c r="C71" s="425"/>
      <c r="D71" s="425"/>
      <c r="E71" s="425"/>
      <c r="F71" s="425"/>
      <c r="G71" s="425"/>
      <c r="H71" s="427"/>
      <c r="I71" s="428"/>
      <c r="J71" s="428"/>
      <c r="K71" s="428"/>
      <c r="L71" s="427"/>
      <c r="M71" s="428"/>
      <c r="N71" s="427"/>
      <c r="O71" s="431" t="str">
        <f t="shared" si="5"/>
        <v/>
      </c>
      <c r="P71" s="457" t="str">
        <f t="shared" si="0"/>
        <v xml:space="preserve"> </v>
      </c>
      <c r="Q71" s="428"/>
      <c r="R71" s="428"/>
      <c r="S71" s="428"/>
      <c r="T71" s="428"/>
      <c r="U71" s="428"/>
      <c r="V71" s="428"/>
      <c r="W71" s="421"/>
      <c r="X71" s="428"/>
      <c r="Y71" s="429"/>
      <c r="Z71" s="427"/>
      <c r="AA71" s="427"/>
      <c r="AB71" s="427"/>
      <c r="AC71" s="428"/>
      <c r="AD71" s="433" t="str">
        <f t="shared" si="6"/>
        <v/>
      </c>
      <c r="AE71" s="457" t="str">
        <f t="shared" si="1"/>
        <v xml:space="preserve"> </v>
      </c>
      <c r="AF71" s="428"/>
      <c r="AU71" s="434">
        <v>10</v>
      </c>
      <c r="AV71" s="434">
        <v>4</v>
      </c>
      <c r="AW71" s="434">
        <v>9</v>
      </c>
      <c r="AX71" s="435" t="str">
        <f t="shared" si="7"/>
        <v>1049</v>
      </c>
      <c r="AY71" s="434" t="s">
        <v>94</v>
      </c>
    </row>
    <row r="72" spans="1:51">
      <c r="A72" s="425"/>
      <c r="B72" s="426"/>
      <c r="C72" s="425"/>
      <c r="D72" s="425"/>
      <c r="E72" s="425"/>
      <c r="F72" s="425"/>
      <c r="G72" s="425"/>
      <c r="H72" s="427"/>
      <c r="I72" s="428"/>
      <c r="J72" s="428"/>
      <c r="K72" s="428"/>
      <c r="L72" s="427"/>
      <c r="M72" s="428"/>
      <c r="N72" s="427"/>
      <c r="O72" s="431" t="str">
        <f t="shared" si="5"/>
        <v/>
      </c>
      <c r="P72" s="457" t="str">
        <f t="shared" si="0"/>
        <v xml:space="preserve"> </v>
      </c>
      <c r="Q72" s="428"/>
      <c r="R72" s="428"/>
      <c r="S72" s="428"/>
      <c r="T72" s="428"/>
      <c r="U72" s="428"/>
      <c r="V72" s="428"/>
      <c r="W72" s="421"/>
      <c r="X72" s="428"/>
      <c r="Y72" s="429"/>
      <c r="Z72" s="427"/>
      <c r="AA72" s="427"/>
      <c r="AB72" s="427"/>
      <c r="AC72" s="428"/>
      <c r="AD72" s="433" t="str">
        <f t="shared" si="6"/>
        <v/>
      </c>
      <c r="AE72" s="457" t="str">
        <f t="shared" si="1"/>
        <v xml:space="preserve"> </v>
      </c>
      <c r="AF72" s="428"/>
      <c r="AU72" s="434">
        <v>10</v>
      </c>
      <c r="AV72" s="434">
        <v>4</v>
      </c>
      <c r="AW72" s="434">
        <v>8</v>
      </c>
      <c r="AX72" s="435" t="str">
        <f t="shared" si="7"/>
        <v>1048</v>
      </c>
      <c r="AY72" s="434" t="s">
        <v>94</v>
      </c>
    </row>
    <row r="73" spans="1:51">
      <c r="A73" s="425"/>
      <c r="B73" s="426"/>
      <c r="C73" s="425"/>
      <c r="D73" s="425"/>
      <c r="E73" s="425"/>
      <c r="F73" s="425"/>
      <c r="G73" s="425"/>
      <c r="H73" s="427"/>
      <c r="I73" s="428"/>
      <c r="J73" s="428"/>
      <c r="K73" s="428"/>
      <c r="L73" s="427"/>
      <c r="M73" s="428"/>
      <c r="N73" s="427"/>
      <c r="O73" s="431" t="str">
        <f t="shared" si="5"/>
        <v/>
      </c>
      <c r="P73" s="457" t="str">
        <f t="shared" si="0"/>
        <v xml:space="preserve"> </v>
      </c>
      <c r="Q73" s="428"/>
      <c r="R73" s="428"/>
      <c r="S73" s="428"/>
      <c r="T73" s="428"/>
      <c r="U73" s="428"/>
      <c r="V73" s="428"/>
      <c r="W73" s="421"/>
      <c r="X73" s="428"/>
      <c r="Y73" s="429"/>
      <c r="Z73" s="427"/>
      <c r="AA73" s="427"/>
      <c r="AB73" s="427"/>
      <c r="AC73" s="428"/>
      <c r="AD73" s="433" t="str">
        <f t="shared" si="6"/>
        <v/>
      </c>
      <c r="AE73" s="457" t="str">
        <f t="shared" si="1"/>
        <v xml:space="preserve"> </v>
      </c>
      <c r="AF73" s="428"/>
      <c r="AU73" s="434">
        <v>10</v>
      </c>
      <c r="AV73" s="434">
        <v>4</v>
      </c>
      <c r="AW73" s="434">
        <v>7</v>
      </c>
      <c r="AX73" s="435" t="str">
        <f t="shared" si="7"/>
        <v>1047</v>
      </c>
      <c r="AY73" s="434" t="s">
        <v>94</v>
      </c>
    </row>
    <row r="74" spans="1:51">
      <c r="A74" s="425"/>
      <c r="B74" s="426"/>
      <c r="C74" s="425"/>
      <c r="D74" s="425"/>
      <c r="E74" s="425"/>
      <c r="F74" s="425"/>
      <c r="G74" s="425"/>
      <c r="H74" s="427"/>
      <c r="I74" s="428"/>
      <c r="J74" s="428"/>
      <c r="K74" s="428"/>
      <c r="L74" s="427"/>
      <c r="M74" s="428"/>
      <c r="N74" s="427"/>
      <c r="O74" s="431" t="str">
        <f t="shared" si="5"/>
        <v/>
      </c>
      <c r="P74" s="457" t="str">
        <f t="shared" ref="P74:P137" si="8">_xlfn.IFNA(VLOOKUP(O74,$AX$10:$AY$1009,2,FALSE), " ")</f>
        <v xml:space="preserve"> </v>
      </c>
      <c r="Q74" s="428"/>
      <c r="R74" s="428"/>
      <c r="S74" s="428"/>
      <c r="T74" s="428"/>
      <c r="U74" s="428"/>
      <c r="V74" s="428"/>
      <c r="W74" s="421"/>
      <c r="X74" s="428"/>
      <c r="Y74" s="429"/>
      <c r="Z74" s="427"/>
      <c r="AA74" s="427"/>
      <c r="AB74" s="427"/>
      <c r="AC74" s="428"/>
      <c r="AD74" s="433" t="str">
        <f t="shared" si="6"/>
        <v/>
      </c>
      <c r="AE74" s="457" t="str">
        <f t="shared" ref="AE74:AE137" si="9">_xlfn.IFNA(VLOOKUP(AD74,$AX$10:$AY$1009,2,FALSE)," ")</f>
        <v xml:space="preserve"> </v>
      </c>
      <c r="AF74" s="428"/>
      <c r="AU74" s="434">
        <v>10</v>
      </c>
      <c r="AV74" s="434">
        <v>4</v>
      </c>
      <c r="AW74" s="434">
        <v>6</v>
      </c>
      <c r="AX74" s="435" t="str">
        <f t="shared" si="7"/>
        <v>1046</v>
      </c>
      <c r="AY74" s="434" t="s">
        <v>94</v>
      </c>
    </row>
    <row r="75" spans="1:51">
      <c r="A75" s="425"/>
      <c r="B75" s="426"/>
      <c r="C75" s="425"/>
      <c r="D75" s="425"/>
      <c r="E75" s="425"/>
      <c r="F75" s="425"/>
      <c r="G75" s="425"/>
      <c r="H75" s="427"/>
      <c r="I75" s="428"/>
      <c r="J75" s="428"/>
      <c r="K75" s="428"/>
      <c r="L75" s="427"/>
      <c r="M75" s="428"/>
      <c r="N75" s="427"/>
      <c r="O75" s="431" t="str">
        <f t="shared" si="5"/>
        <v/>
      </c>
      <c r="P75" s="457" t="str">
        <f t="shared" si="8"/>
        <v xml:space="preserve"> </v>
      </c>
      <c r="Q75" s="428"/>
      <c r="R75" s="428"/>
      <c r="S75" s="428"/>
      <c r="T75" s="428"/>
      <c r="U75" s="428"/>
      <c r="V75" s="428"/>
      <c r="W75" s="421"/>
      <c r="X75" s="428"/>
      <c r="Y75" s="429"/>
      <c r="Z75" s="427"/>
      <c r="AA75" s="427"/>
      <c r="AB75" s="427"/>
      <c r="AC75" s="428"/>
      <c r="AD75" s="433" t="str">
        <f t="shared" si="6"/>
        <v/>
      </c>
      <c r="AE75" s="457" t="str">
        <f t="shared" si="9"/>
        <v xml:space="preserve"> </v>
      </c>
      <c r="AF75" s="428"/>
      <c r="AU75" s="434">
        <v>10</v>
      </c>
      <c r="AV75" s="434">
        <v>4</v>
      </c>
      <c r="AW75" s="434">
        <v>5</v>
      </c>
      <c r="AX75" s="435" t="str">
        <f t="shared" ref="AX75:AX138" si="10">AU75&amp;AV75&amp;AW75</f>
        <v>1045</v>
      </c>
      <c r="AY75" s="434" t="s">
        <v>94</v>
      </c>
    </row>
    <row r="76" spans="1:51">
      <c r="A76" s="425"/>
      <c r="B76" s="426"/>
      <c r="C76" s="425"/>
      <c r="D76" s="425"/>
      <c r="E76" s="425"/>
      <c r="F76" s="425"/>
      <c r="G76" s="425"/>
      <c r="H76" s="427"/>
      <c r="I76" s="428"/>
      <c r="J76" s="428"/>
      <c r="K76" s="428"/>
      <c r="L76" s="427"/>
      <c r="M76" s="428"/>
      <c r="N76" s="427"/>
      <c r="O76" s="431" t="str">
        <f t="shared" si="5"/>
        <v/>
      </c>
      <c r="P76" s="457" t="str">
        <f t="shared" si="8"/>
        <v xml:space="preserve"> </v>
      </c>
      <c r="Q76" s="428"/>
      <c r="R76" s="428"/>
      <c r="S76" s="428"/>
      <c r="T76" s="428"/>
      <c r="U76" s="428"/>
      <c r="V76" s="428"/>
      <c r="W76" s="421"/>
      <c r="X76" s="428"/>
      <c r="Y76" s="429"/>
      <c r="Z76" s="427"/>
      <c r="AA76" s="427"/>
      <c r="AB76" s="427"/>
      <c r="AC76" s="428"/>
      <c r="AD76" s="433" t="str">
        <f t="shared" si="6"/>
        <v/>
      </c>
      <c r="AE76" s="457" t="str">
        <f t="shared" si="9"/>
        <v xml:space="preserve"> </v>
      </c>
      <c r="AF76" s="428"/>
      <c r="AU76" s="434">
        <v>10</v>
      </c>
      <c r="AV76" s="434">
        <v>4</v>
      </c>
      <c r="AW76" s="434">
        <v>4</v>
      </c>
      <c r="AX76" s="435" t="str">
        <f t="shared" si="10"/>
        <v>1044</v>
      </c>
      <c r="AY76" s="434" t="s">
        <v>94</v>
      </c>
    </row>
    <row r="77" spans="1:51">
      <c r="A77" s="425"/>
      <c r="B77" s="426"/>
      <c r="C77" s="425"/>
      <c r="D77" s="425"/>
      <c r="E77" s="425"/>
      <c r="F77" s="425"/>
      <c r="G77" s="425"/>
      <c r="H77" s="427"/>
      <c r="I77" s="428"/>
      <c r="J77" s="428"/>
      <c r="K77" s="428"/>
      <c r="L77" s="427"/>
      <c r="M77" s="428"/>
      <c r="N77" s="427"/>
      <c r="O77" s="431" t="str">
        <f t="shared" si="5"/>
        <v/>
      </c>
      <c r="P77" s="457" t="str">
        <f t="shared" si="8"/>
        <v xml:space="preserve"> </v>
      </c>
      <c r="Q77" s="428"/>
      <c r="R77" s="428"/>
      <c r="S77" s="428"/>
      <c r="T77" s="428"/>
      <c r="U77" s="428"/>
      <c r="V77" s="428"/>
      <c r="W77" s="421"/>
      <c r="X77" s="428"/>
      <c r="Y77" s="429"/>
      <c r="Z77" s="427"/>
      <c r="AA77" s="427"/>
      <c r="AB77" s="427"/>
      <c r="AC77" s="428"/>
      <c r="AD77" s="433" t="str">
        <f t="shared" si="6"/>
        <v/>
      </c>
      <c r="AE77" s="457" t="str">
        <f t="shared" si="9"/>
        <v xml:space="preserve"> </v>
      </c>
      <c r="AF77" s="428"/>
      <c r="AU77" s="434">
        <v>10</v>
      </c>
      <c r="AV77" s="434">
        <v>4</v>
      </c>
      <c r="AW77" s="434">
        <v>3</v>
      </c>
      <c r="AX77" s="435" t="str">
        <f t="shared" si="10"/>
        <v>1043</v>
      </c>
      <c r="AY77" s="434" t="s">
        <v>94</v>
      </c>
    </row>
    <row r="78" spans="1:51">
      <c r="A78" s="425"/>
      <c r="B78" s="426"/>
      <c r="C78" s="425"/>
      <c r="D78" s="425"/>
      <c r="E78" s="425"/>
      <c r="F78" s="425"/>
      <c r="G78" s="425"/>
      <c r="H78" s="427"/>
      <c r="I78" s="428"/>
      <c r="J78" s="428"/>
      <c r="K78" s="428"/>
      <c r="L78" s="427"/>
      <c r="M78" s="428"/>
      <c r="N78" s="427"/>
      <c r="O78" s="431" t="str">
        <f t="shared" si="5"/>
        <v/>
      </c>
      <c r="P78" s="457" t="str">
        <f t="shared" si="8"/>
        <v xml:space="preserve"> </v>
      </c>
      <c r="Q78" s="428"/>
      <c r="R78" s="428"/>
      <c r="S78" s="428"/>
      <c r="T78" s="428"/>
      <c r="U78" s="428"/>
      <c r="V78" s="428"/>
      <c r="W78" s="421"/>
      <c r="X78" s="428"/>
      <c r="Y78" s="429"/>
      <c r="Z78" s="427"/>
      <c r="AA78" s="427"/>
      <c r="AB78" s="427"/>
      <c r="AC78" s="428"/>
      <c r="AD78" s="433" t="str">
        <f t="shared" si="6"/>
        <v/>
      </c>
      <c r="AE78" s="457" t="str">
        <f t="shared" si="9"/>
        <v xml:space="preserve"> </v>
      </c>
      <c r="AF78" s="428"/>
      <c r="AU78" s="434">
        <v>10</v>
      </c>
      <c r="AV78" s="434">
        <v>4</v>
      </c>
      <c r="AW78" s="434">
        <v>2</v>
      </c>
      <c r="AX78" s="435" t="str">
        <f t="shared" si="10"/>
        <v>1042</v>
      </c>
      <c r="AY78" s="434" t="s">
        <v>94</v>
      </c>
    </row>
    <row r="79" spans="1:51">
      <c r="A79" s="425"/>
      <c r="B79" s="426"/>
      <c r="C79" s="425"/>
      <c r="D79" s="425"/>
      <c r="E79" s="425"/>
      <c r="F79" s="425"/>
      <c r="G79" s="425"/>
      <c r="H79" s="427"/>
      <c r="I79" s="428"/>
      <c r="J79" s="428"/>
      <c r="K79" s="428"/>
      <c r="L79" s="427"/>
      <c r="M79" s="428"/>
      <c r="N79" s="427"/>
      <c r="O79" s="431" t="str">
        <f t="shared" si="5"/>
        <v/>
      </c>
      <c r="P79" s="457" t="str">
        <f t="shared" si="8"/>
        <v xml:space="preserve"> </v>
      </c>
      <c r="Q79" s="428"/>
      <c r="R79" s="428"/>
      <c r="S79" s="428"/>
      <c r="T79" s="428"/>
      <c r="U79" s="428"/>
      <c r="V79" s="428"/>
      <c r="W79" s="421"/>
      <c r="X79" s="428"/>
      <c r="Y79" s="429"/>
      <c r="Z79" s="427"/>
      <c r="AA79" s="427"/>
      <c r="AB79" s="427"/>
      <c r="AC79" s="428"/>
      <c r="AD79" s="433" t="str">
        <f t="shared" si="6"/>
        <v/>
      </c>
      <c r="AE79" s="457" t="str">
        <f t="shared" si="9"/>
        <v xml:space="preserve"> </v>
      </c>
      <c r="AF79" s="428"/>
      <c r="AU79" s="434">
        <v>10</v>
      </c>
      <c r="AV79" s="434">
        <v>4</v>
      </c>
      <c r="AW79" s="434">
        <v>1</v>
      </c>
      <c r="AX79" s="435" t="str">
        <f t="shared" si="10"/>
        <v>1041</v>
      </c>
      <c r="AY79" s="434" t="s">
        <v>96</v>
      </c>
    </row>
    <row r="80" spans="1:51">
      <c r="A80" s="425"/>
      <c r="B80" s="426"/>
      <c r="C80" s="425"/>
      <c r="D80" s="425"/>
      <c r="E80" s="425"/>
      <c r="F80" s="425"/>
      <c r="G80" s="425"/>
      <c r="H80" s="427"/>
      <c r="I80" s="428"/>
      <c r="J80" s="428"/>
      <c r="K80" s="428"/>
      <c r="L80" s="427"/>
      <c r="M80" s="428"/>
      <c r="N80" s="427"/>
      <c r="O80" s="431" t="str">
        <f t="shared" si="5"/>
        <v/>
      </c>
      <c r="P80" s="457" t="str">
        <f t="shared" si="8"/>
        <v xml:space="preserve"> </v>
      </c>
      <c r="Q80" s="428"/>
      <c r="R80" s="428"/>
      <c r="S80" s="428"/>
      <c r="T80" s="428"/>
      <c r="U80" s="428"/>
      <c r="V80" s="428"/>
      <c r="W80" s="421"/>
      <c r="X80" s="428"/>
      <c r="Y80" s="429"/>
      <c r="Z80" s="427"/>
      <c r="AA80" s="427"/>
      <c r="AB80" s="427"/>
      <c r="AC80" s="428"/>
      <c r="AD80" s="433" t="str">
        <f t="shared" si="6"/>
        <v/>
      </c>
      <c r="AE80" s="457" t="str">
        <f t="shared" si="9"/>
        <v xml:space="preserve"> </v>
      </c>
      <c r="AF80" s="428"/>
      <c r="AU80" s="434">
        <v>10</v>
      </c>
      <c r="AV80" s="434">
        <v>3</v>
      </c>
      <c r="AW80" s="434">
        <v>10</v>
      </c>
      <c r="AX80" s="435" t="str">
        <f t="shared" si="10"/>
        <v>10310</v>
      </c>
      <c r="AY80" s="434" t="s">
        <v>94</v>
      </c>
    </row>
    <row r="81" spans="1:51">
      <c r="A81" s="425"/>
      <c r="B81" s="426"/>
      <c r="C81" s="425"/>
      <c r="D81" s="425"/>
      <c r="E81" s="425"/>
      <c r="F81" s="425"/>
      <c r="G81" s="425"/>
      <c r="H81" s="427"/>
      <c r="I81" s="428"/>
      <c r="J81" s="428"/>
      <c r="K81" s="428"/>
      <c r="L81" s="427"/>
      <c r="M81" s="428"/>
      <c r="N81" s="427"/>
      <c r="O81" s="431" t="str">
        <f t="shared" si="5"/>
        <v/>
      </c>
      <c r="P81" s="457" t="str">
        <f t="shared" si="8"/>
        <v xml:space="preserve"> </v>
      </c>
      <c r="Q81" s="428"/>
      <c r="R81" s="428"/>
      <c r="S81" s="428"/>
      <c r="T81" s="428"/>
      <c r="U81" s="428"/>
      <c r="V81" s="428"/>
      <c r="W81" s="421"/>
      <c r="X81" s="428"/>
      <c r="Y81" s="429"/>
      <c r="Z81" s="427"/>
      <c r="AA81" s="427"/>
      <c r="AB81" s="427"/>
      <c r="AC81" s="428"/>
      <c r="AD81" s="433" t="str">
        <f t="shared" si="6"/>
        <v/>
      </c>
      <c r="AE81" s="457" t="str">
        <f t="shared" si="9"/>
        <v xml:space="preserve"> </v>
      </c>
      <c r="AF81" s="428"/>
      <c r="AU81" s="434">
        <v>10</v>
      </c>
      <c r="AV81" s="434">
        <v>3</v>
      </c>
      <c r="AW81" s="434">
        <v>9</v>
      </c>
      <c r="AX81" s="435" t="str">
        <f t="shared" si="10"/>
        <v>1039</v>
      </c>
      <c r="AY81" s="434" t="s">
        <v>94</v>
      </c>
    </row>
    <row r="82" spans="1:51">
      <c r="A82" s="425"/>
      <c r="B82" s="426"/>
      <c r="C82" s="425"/>
      <c r="D82" s="425"/>
      <c r="E82" s="425"/>
      <c r="F82" s="425"/>
      <c r="G82" s="425"/>
      <c r="H82" s="427"/>
      <c r="I82" s="428"/>
      <c r="J82" s="428"/>
      <c r="K82" s="428"/>
      <c r="L82" s="427"/>
      <c r="M82" s="428"/>
      <c r="N82" s="427"/>
      <c r="O82" s="431" t="str">
        <f t="shared" si="5"/>
        <v/>
      </c>
      <c r="P82" s="457" t="str">
        <f t="shared" si="8"/>
        <v xml:space="preserve"> </v>
      </c>
      <c r="Q82" s="428"/>
      <c r="R82" s="428"/>
      <c r="S82" s="428"/>
      <c r="T82" s="428"/>
      <c r="U82" s="428"/>
      <c r="V82" s="428"/>
      <c r="W82" s="421"/>
      <c r="X82" s="428"/>
      <c r="Y82" s="429"/>
      <c r="Z82" s="427"/>
      <c r="AA82" s="427"/>
      <c r="AB82" s="427"/>
      <c r="AC82" s="428"/>
      <c r="AD82" s="433" t="str">
        <f t="shared" si="6"/>
        <v/>
      </c>
      <c r="AE82" s="457" t="str">
        <f t="shared" si="9"/>
        <v xml:space="preserve"> </v>
      </c>
      <c r="AF82" s="428"/>
      <c r="AU82" s="434">
        <v>10</v>
      </c>
      <c r="AV82" s="434">
        <v>3</v>
      </c>
      <c r="AW82" s="434">
        <v>8</v>
      </c>
      <c r="AX82" s="435" t="str">
        <f t="shared" si="10"/>
        <v>1038</v>
      </c>
      <c r="AY82" s="434" t="s">
        <v>94</v>
      </c>
    </row>
    <row r="83" spans="1:51">
      <c r="A83" s="425"/>
      <c r="B83" s="426"/>
      <c r="C83" s="425"/>
      <c r="D83" s="425"/>
      <c r="E83" s="425"/>
      <c r="F83" s="425"/>
      <c r="G83" s="425"/>
      <c r="H83" s="427"/>
      <c r="I83" s="428"/>
      <c r="J83" s="428"/>
      <c r="K83" s="428"/>
      <c r="L83" s="427"/>
      <c r="M83" s="428"/>
      <c r="N83" s="427"/>
      <c r="O83" s="431" t="str">
        <f t="shared" si="5"/>
        <v/>
      </c>
      <c r="P83" s="457" t="str">
        <f t="shared" si="8"/>
        <v xml:space="preserve"> </v>
      </c>
      <c r="Q83" s="428"/>
      <c r="R83" s="428"/>
      <c r="S83" s="428"/>
      <c r="T83" s="428"/>
      <c r="U83" s="428"/>
      <c r="V83" s="428"/>
      <c r="W83" s="421"/>
      <c r="X83" s="428"/>
      <c r="Y83" s="429"/>
      <c r="Z83" s="427"/>
      <c r="AA83" s="427"/>
      <c r="AB83" s="427"/>
      <c r="AC83" s="428"/>
      <c r="AD83" s="433" t="str">
        <f t="shared" si="6"/>
        <v/>
      </c>
      <c r="AE83" s="457" t="str">
        <f t="shared" si="9"/>
        <v xml:space="preserve"> </v>
      </c>
      <c r="AF83" s="428"/>
      <c r="AU83" s="434">
        <v>10</v>
      </c>
      <c r="AV83" s="434">
        <v>3</v>
      </c>
      <c r="AW83" s="434">
        <v>7</v>
      </c>
      <c r="AX83" s="435" t="str">
        <f t="shared" si="10"/>
        <v>1037</v>
      </c>
      <c r="AY83" s="434" t="s">
        <v>94</v>
      </c>
    </row>
    <row r="84" spans="1:51">
      <c r="A84" s="425"/>
      <c r="B84" s="426"/>
      <c r="C84" s="425"/>
      <c r="D84" s="425"/>
      <c r="E84" s="425"/>
      <c r="F84" s="425"/>
      <c r="G84" s="425"/>
      <c r="H84" s="427"/>
      <c r="I84" s="428"/>
      <c r="J84" s="428"/>
      <c r="K84" s="428"/>
      <c r="L84" s="427"/>
      <c r="M84" s="428"/>
      <c r="N84" s="427"/>
      <c r="O84" s="431" t="str">
        <f t="shared" si="5"/>
        <v/>
      </c>
      <c r="P84" s="457" t="str">
        <f t="shared" si="8"/>
        <v xml:space="preserve"> </v>
      </c>
      <c r="Q84" s="428"/>
      <c r="R84" s="428"/>
      <c r="S84" s="428"/>
      <c r="T84" s="428"/>
      <c r="U84" s="428"/>
      <c r="V84" s="428"/>
      <c r="W84" s="421"/>
      <c r="X84" s="428"/>
      <c r="Y84" s="429"/>
      <c r="Z84" s="427"/>
      <c r="AA84" s="427"/>
      <c r="AB84" s="427"/>
      <c r="AC84" s="428"/>
      <c r="AD84" s="433" t="str">
        <f t="shared" si="6"/>
        <v/>
      </c>
      <c r="AE84" s="457" t="str">
        <f t="shared" si="9"/>
        <v xml:space="preserve"> </v>
      </c>
      <c r="AF84" s="428"/>
      <c r="AU84" s="434">
        <v>10</v>
      </c>
      <c r="AV84" s="434">
        <v>3</v>
      </c>
      <c r="AW84" s="434">
        <v>6</v>
      </c>
      <c r="AX84" s="435" t="str">
        <f t="shared" si="10"/>
        <v>1036</v>
      </c>
      <c r="AY84" s="434" t="s">
        <v>96</v>
      </c>
    </row>
    <row r="85" spans="1:51">
      <c r="A85" s="425"/>
      <c r="B85" s="426"/>
      <c r="C85" s="425"/>
      <c r="D85" s="425"/>
      <c r="E85" s="425"/>
      <c r="F85" s="425"/>
      <c r="G85" s="425"/>
      <c r="H85" s="427"/>
      <c r="I85" s="428"/>
      <c r="J85" s="428"/>
      <c r="K85" s="428"/>
      <c r="L85" s="427"/>
      <c r="M85" s="428"/>
      <c r="N85" s="427"/>
      <c r="O85" s="431" t="str">
        <f t="shared" si="5"/>
        <v/>
      </c>
      <c r="P85" s="457" t="str">
        <f t="shared" si="8"/>
        <v xml:space="preserve"> </v>
      </c>
      <c r="Q85" s="428"/>
      <c r="R85" s="428"/>
      <c r="S85" s="428"/>
      <c r="T85" s="428"/>
      <c r="U85" s="428"/>
      <c r="V85" s="428"/>
      <c r="W85" s="421"/>
      <c r="X85" s="428"/>
      <c r="Y85" s="429"/>
      <c r="Z85" s="427"/>
      <c r="AA85" s="427"/>
      <c r="AB85" s="427"/>
      <c r="AC85" s="428"/>
      <c r="AD85" s="433" t="str">
        <f t="shared" si="6"/>
        <v/>
      </c>
      <c r="AE85" s="457" t="str">
        <f t="shared" si="9"/>
        <v xml:space="preserve"> </v>
      </c>
      <c r="AF85" s="428"/>
      <c r="AU85" s="434">
        <v>10</v>
      </c>
      <c r="AV85" s="434">
        <v>3</v>
      </c>
      <c r="AW85" s="434">
        <v>5</v>
      </c>
      <c r="AX85" s="435" t="str">
        <f t="shared" si="10"/>
        <v>1035</v>
      </c>
      <c r="AY85" s="434" t="s">
        <v>96</v>
      </c>
    </row>
    <row r="86" spans="1:51">
      <c r="A86" s="425"/>
      <c r="B86" s="426"/>
      <c r="C86" s="425"/>
      <c r="D86" s="425"/>
      <c r="E86" s="425"/>
      <c r="F86" s="425"/>
      <c r="G86" s="425"/>
      <c r="H86" s="427"/>
      <c r="I86" s="428"/>
      <c r="J86" s="428"/>
      <c r="K86" s="428"/>
      <c r="L86" s="427"/>
      <c r="M86" s="428"/>
      <c r="N86" s="427"/>
      <c r="O86" s="431" t="str">
        <f t="shared" si="5"/>
        <v/>
      </c>
      <c r="P86" s="457" t="str">
        <f t="shared" si="8"/>
        <v xml:space="preserve"> </v>
      </c>
      <c r="Q86" s="428"/>
      <c r="R86" s="428"/>
      <c r="S86" s="428"/>
      <c r="T86" s="428"/>
      <c r="U86" s="428"/>
      <c r="V86" s="428"/>
      <c r="W86" s="421"/>
      <c r="X86" s="428"/>
      <c r="Y86" s="429"/>
      <c r="Z86" s="427"/>
      <c r="AA86" s="427"/>
      <c r="AB86" s="427"/>
      <c r="AC86" s="428"/>
      <c r="AD86" s="433" t="str">
        <f t="shared" si="6"/>
        <v/>
      </c>
      <c r="AE86" s="457" t="str">
        <f t="shared" si="9"/>
        <v xml:space="preserve"> </v>
      </c>
      <c r="AF86" s="428"/>
      <c r="AU86" s="434">
        <v>10</v>
      </c>
      <c r="AV86" s="434">
        <v>3</v>
      </c>
      <c r="AW86" s="434">
        <v>4</v>
      </c>
      <c r="AX86" s="435" t="str">
        <f t="shared" si="10"/>
        <v>1034</v>
      </c>
      <c r="AY86" s="434" t="s">
        <v>102</v>
      </c>
    </row>
    <row r="87" spans="1:51">
      <c r="A87" s="425"/>
      <c r="B87" s="426"/>
      <c r="C87" s="425"/>
      <c r="D87" s="425"/>
      <c r="E87" s="425"/>
      <c r="F87" s="425"/>
      <c r="G87" s="425"/>
      <c r="H87" s="427"/>
      <c r="I87" s="428"/>
      <c r="J87" s="428"/>
      <c r="K87" s="428"/>
      <c r="L87" s="427"/>
      <c r="M87" s="428"/>
      <c r="N87" s="427"/>
      <c r="O87" s="431" t="str">
        <f t="shared" si="5"/>
        <v/>
      </c>
      <c r="P87" s="457" t="str">
        <f t="shared" si="8"/>
        <v xml:space="preserve"> </v>
      </c>
      <c r="Q87" s="428"/>
      <c r="R87" s="428"/>
      <c r="S87" s="428"/>
      <c r="T87" s="428"/>
      <c r="U87" s="428"/>
      <c r="V87" s="428"/>
      <c r="W87" s="421"/>
      <c r="X87" s="428"/>
      <c r="Y87" s="429"/>
      <c r="Z87" s="427"/>
      <c r="AA87" s="427"/>
      <c r="AB87" s="427"/>
      <c r="AC87" s="428"/>
      <c r="AD87" s="433" t="str">
        <f t="shared" si="6"/>
        <v/>
      </c>
      <c r="AE87" s="457" t="str">
        <f t="shared" si="9"/>
        <v xml:space="preserve"> </v>
      </c>
      <c r="AF87" s="428"/>
      <c r="AU87" s="434">
        <v>10</v>
      </c>
      <c r="AV87" s="434">
        <v>3</v>
      </c>
      <c r="AW87" s="434">
        <v>3</v>
      </c>
      <c r="AX87" s="435" t="str">
        <f t="shared" si="10"/>
        <v>1033</v>
      </c>
      <c r="AY87" s="434" t="s">
        <v>102</v>
      </c>
    </row>
    <row r="88" spans="1:51">
      <c r="A88" s="425"/>
      <c r="B88" s="426"/>
      <c r="C88" s="425"/>
      <c r="D88" s="425"/>
      <c r="E88" s="425"/>
      <c r="F88" s="425"/>
      <c r="G88" s="425"/>
      <c r="H88" s="427"/>
      <c r="I88" s="428"/>
      <c r="J88" s="428"/>
      <c r="K88" s="428"/>
      <c r="L88" s="427"/>
      <c r="M88" s="428"/>
      <c r="N88" s="427"/>
      <c r="O88" s="431" t="str">
        <f t="shared" si="5"/>
        <v/>
      </c>
      <c r="P88" s="457" t="str">
        <f t="shared" si="8"/>
        <v xml:space="preserve"> </v>
      </c>
      <c r="Q88" s="428"/>
      <c r="R88" s="428"/>
      <c r="S88" s="428"/>
      <c r="T88" s="428"/>
      <c r="U88" s="428"/>
      <c r="V88" s="428"/>
      <c r="W88" s="421"/>
      <c r="X88" s="428"/>
      <c r="Y88" s="429"/>
      <c r="Z88" s="427"/>
      <c r="AA88" s="427"/>
      <c r="AB88" s="427"/>
      <c r="AC88" s="428"/>
      <c r="AD88" s="433" t="str">
        <f t="shared" si="6"/>
        <v/>
      </c>
      <c r="AE88" s="457" t="str">
        <f t="shared" si="9"/>
        <v xml:space="preserve"> </v>
      </c>
      <c r="AF88" s="428"/>
      <c r="AU88" s="434">
        <v>10</v>
      </c>
      <c r="AV88" s="434">
        <v>3</v>
      </c>
      <c r="AW88" s="434">
        <v>2</v>
      </c>
      <c r="AX88" s="435" t="str">
        <f t="shared" si="10"/>
        <v>1032</v>
      </c>
      <c r="AY88" s="434" t="s">
        <v>102</v>
      </c>
    </row>
    <row r="89" spans="1:51">
      <c r="A89" s="425"/>
      <c r="B89" s="426"/>
      <c r="C89" s="425"/>
      <c r="D89" s="425"/>
      <c r="E89" s="425"/>
      <c r="F89" s="425"/>
      <c r="G89" s="425"/>
      <c r="H89" s="427"/>
      <c r="I89" s="428"/>
      <c r="J89" s="428"/>
      <c r="K89" s="428"/>
      <c r="L89" s="427"/>
      <c r="M89" s="428"/>
      <c r="N89" s="427"/>
      <c r="O89" s="431" t="str">
        <f t="shared" si="5"/>
        <v/>
      </c>
      <c r="P89" s="457" t="str">
        <f t="shared" si="8"/>
        <v xml:space="preserve"> </v>
      </c>
      <c r="Q89" s="428"/>
      <c r="R89" s="428"/>
      <c r="S89" s="428"/>
      <c r="T89" s="428"/>
      <c r="U89" s="428"/>
      <c r="V89" s="428"/>
      <c r="W89" s="421"/>
      <c r="X89" s="428"/>
      <c r="Y89" s="429"/>
      <c r="Z89" s="427"/>
      <c r="AA89" s="427"/>
      <c r="AB89" s="427"/>
      <c r="AC89" s="428"/>
      <c r="AD89" s="433" t="str">
        <f t="shared" si="6"/>
        <v/>
      </c>
      <c r="AE89" s="457" t="str">
        <f t="shared" si="9"/>
        <v xml:space="preserve"> </v>
      </c>
      <c r="AF89" s="428"/>
      <c r="AU89" s="434">
        <v>10</v>
      </c>
      <c r="AV89" s="434">
        <v>3</v>
      </c>
      <c r="AW89" s="434">
        <v>1</v>
      </c>
      <c r="AX89" s="435" t="str">
        <f t="shared" si="10"/>
        <v>1031</v>
      </c>
      <c r="AY89" s="434" t="s">
        <v>102</v>
      </c>
    </row>
    <row r="90" spans="1:51">
      <c r="A90" s="425"/>
      <c r="B90" s="426"/>
      <c r="C90" s="425"/>
      <c r="D90" s="425"/>
      <c r="E90" s="425"/>
      <c r="F90" s="425"/>
      <c r="G90" s="425"/>
      <c r="H90" s="427"/>
      <c r="I90" s="428"/>
      <c r="J90" s="428"/>
      <c r="K90" s="428"/>
      <c r="L90" s="427"/>
      <c r="M90" s="428"/>
      <c r="N90" s="427"/>
      <c r="O90" s="431" t="str">
        <f t="shared" si="5"/>
        <v/>
      </c>
      <c r="P90" s="457" t="str">
        <f t="shared" si="8"/>
        <v xml:space="preserve"> </v>
      </c>
      <c r="Q90" s="428"/>
      <c r="R90" s="428"/>
      <c r="S90" s="428"/>
      <c r="T90" s="428"/>
      <c r="U90" s="428"/>
      <c r="V90" s="428"/>
      <c r="W90" s="421"/>
      <c r="X90" s="428"/>
      <c r="Y90" s="429"/>
      <c r="Z90" s="427"/>
      <c r="AA90" s="427"/>
      <c r="AB90" s="427"/>
      <c r="AC90" s="428"/>
      <c r="AD90" s="433" t="str">
        <f t="shared" si="6"/>
        <v/>
      </c>
      <c r="AE90" s="457" t="str">
        <f t="shared" si="9"/>
        <v xml:space="preserve"> </v>
      </c>
      <c r="AF90" s="428"/>
      <c r="AU90" s="434">
        <v>10</v>
      </c>
      <c r="AV90" s="434">
        <v>2</v>
      </c>
      <c r="AW90" s="434">
        <v>10</v>
      </c>
      <c r="AX90" s="435" t="str">
        <f t="shared" si="10"/>
        <v>10210</v>
      </c>
      <c r="AY90" s="434" t="s">
        <v>94</v>
      </c>
    </row>
    <row r="91" spans="1:51">
      <c r="A91" s="425"/>
      <c r="B91" s="426"/>
      <c r="C91" s="425"/>
      <c r="D91" s="425"/>
      <c r="E91" s="425"/>
      <c r="F91" s="425"/>
      <c r="G91" s="425"/>
      <c r="H91" s="427"/>
      <c r="I91" s="428"/>
      <c r="J91" s="428"/>
      <c r="K91" s="428"/>
      <c r="L91" s="427"/>
      <c r="M91" s="428"/>
      <c r="N91" s="427"/>
      <c r="O91" s="431" t="str">
        <f t="shared" si="5"/>
        <v/>
      </c>
      <c r="P91" s="457" t="str">
        <f t="shared" si="8"/>
        <v xml:space="preserve"> </v>
      </c>
      <c r="Q91" s="428"/>
      <c r="R91" s="428"/>
      <c r="S91" s="428"/>
      <c r="T91" s="428"/>
      <c r="U91" s="428"/>
      <c r="V91" s="428"/>
      <c r="W91" s="421"/>
      <c r="X91" s="428"/>
      <c r="Y91" s="429"/>
      <c r="Z91" s="427"/>
      <c r="AA91" s="427"/>
      <c r="AB91" s="427"/>
      <c r="AC91" s="428"/>
      <c r="AD91" s="433" t="str">
        <f t="shared" si="6"/>
        <v/>
      </c>
      <c r="AE91" s="457" t="str">
        <f t="shared" si="9"/>
        <v xml:space="preserve"> </v>
      </c>
      <c r="AF91" s="428"/>
      <c r="AU91" s="434">
        <v>10</v>
      </c>
      <c r="AV91" s="434">
        <v>2</v>
      </c>
      <c r="AW91" s="434">
        <v>9</v>
      </c>
      <c r="AX91" s="435" t="str">
        <f t="shared" si="10"/>
        <v>1029</v>
      </c>
      <c r="AY91" s="434" t="s">
        <v>94</v>
      </c>
    </row>
    <row r="92" spans="1:51">
      <c r="A92" s="425"/>
      <c r="B92" s="426"/>
      <c r="C92" s="425"/>
      <c r="D92" s="425"/>
      <c r="E92" s="425"/>
      <c r="F92" s="425"/>
      <c r="G92" s="425"/>
      <c r="H92" s="427"/>
      <c r="I92" s="428"/>
      <c r="J92" s="428"/>
      <c r="K92" s="428"/>
      <c r="L92" s="427"/>
      <c r="M92" s="428"/>
      <c r="N92" s="427"/>
      <c r="O92" s="431" t="str">
        <f t="shared" si="5"/>
        <v/>
      </c>
      <c r="P92" s="457" t="str">
        <f t="shared" si="8"/>
        <v xml:space="preserve"> </v>
      </c>
      <c r="Q92" s="428"/>
      <c r="R92" s="428"/>
      <c r="S92" s="428"/>
      <c r="T92" s="428"/>
      <c r="U92" s="428"/>
      <c r="V92" s="428"/>
      <c r="W92" s="421"/>
      <c r="X92" s="428"/>
      <c r="Y92" s="429"/>
      <c r="Z92" s="427"/>
      <c r="AA92" s="427"/>
      <c r="AB92" s="427"/>
      <c r="AC92" s="428"/>
      <c r="AD92" s="433" t="str">
        <f t="shared" si="6"/>
        <v/>
      </c>
      <c r="AE92" s="457" t="str">
        <f t="shared" si="9"/>
        <v xml:space="preserve"> </v>
      </c>
      <c r="AF92" s="428"/>
      <c r="AU92" s="434">
        <v>10</v>
      </c>
      <c r="AV92" s="434">
        <v>2</v>
      </c>
      <c r="AW92" s="434">
        <v>8</v>
      </c>
      <c r="AX92" s="435" t="str">
        <f t="shared" si="10"/>
        <v>1028</v>
      </c>
      <c r="AY92" s="434" t="s">
        <v>94</v>
      </c>
    </row>
    <row r="93" spans="1:51">
      <c r="A93" s="425"/>
      <c r="B93" s="426"/>
      <c r="C93" s="425"/>
      <c r="D93" s="425"/>
      <c r="E93" s="425"/>
      <c r="F93" s="425"/>
      <c r="G93" s="425"/>
      <c r="H93" s="427"/>
      <c r="I93" s="428"/>
      <c r="J93" s="428"/>
      <c r="K93" s="428"/>
      <c r="L93" s="427"/>
      <c r="M93" s="428"/>
      <c r="N93" s="427"/>
      <c r="O93" s="431" t="str">
        <f t="shared" si="5"/>
        <v/>
      </c>
      <c r="P93" s="457" t="str">
        <f t="shared" si="8"/>
        <v xml:space="preserve"> </v>
      </c>
      <c r="Q93" s="428"/>
      <c r="R93" s="428"/>
      <c r="S93" s="428"/>
      <c r="T93" s="428"/>
      <c r="U93" s="428"/>
      <c r="V93" s="428"/>
      <c r="W93" s="421"/>
      <c r="X93" s="428"/>
      <c r="Y93" s="429"/>
      <c r="Z93" s="427"/>
      <c r="AA93" s="427"/>
      <c r="AB93" s="427"/>
      <c r="AC93" s="428"/>
      <c r="AD93" s="433" t="str">
        <f t="shared" si="6"/>
        <v/>
      </c>
      <c r="AE93" s="457" t="str">
        <f t="shared" si="9"/>
        <v xml:space="preserve"> </v>
      </c>
      <c r="AF93" s="428"/>
      <c r="AU93" s="434">
        <v>10</v>
      </c>
      <c r="AV93" s="434">
        <v>2</v>
      </c>
      <c r="AW93" s="434">
        <v>7</v>
      </c>
      <c r="AX93" s="435" t="str">
        <f t="shared" si="10"/>
        <v>1027</v>
      </c>
      <c r="AY93" s="434" t="s">
        <v>94</v>
      </c>
    </row>
    <row r="94" spans="1:51">
      <c r="A94" s="425"/>
      <c r="B94" s="426"/>
      <c r="C94" s="425"/>
      <c r="D94" s="425"/>
      <c r="E94" s="425"/>
      <c r="F94" s="425"/>
      <c r="G94" s="425"/>
      <c r="H94" s="427"/>
      <c r="I94" s="428"/>
      <c r="J94" s="428"/>
      <c r="K94" s="428"/>
      <c r="L94" s="427"/>
      <c r="M94" s="428"/>
      <c r="N94" s="427"/>
      <c r="O94" s="431" t="str">
        <f t="shared" si="5"/>
        <v/>
      </c>
      <c r="P94" s="457" t="str">
        <f t="shared" si="8"/>
        <v xml:space="preserve"> </v>
      </c>
      <c r="Q94" s="428"/>
      <c r="R94" s="428"/>
      <c r="S94" s="428"/>
      <c r="T94" s="428"/>
      <c r="U94" s="428"/>
      <c r="V94" s="428"/>
      <c r="W94" s="421"/>
      <c r="X94" s="428"/>
      <c r="Y94" s="429"/>
      <c r="Z94" s="427"/>
      <c r="AA94" s="427"/>
      <c r="AB94" s="427"/>
      <c r="AC94" s="428"/>
      <c r="AD94" s="433" t="str">
        <f t="shared" si="6"/>
        <v/>
      </c>
      <c r="AE94" s="457" t="str">
        <f t="shared" si="9"/>
        <v xml:space="preserve"> </v>
      </c>
      <c r="AF94" s="428"/>
      <c r="AU94" s="434">
        <v>10</v>
      </c>
      <c r="AV94" s="434">
        <v>2</v>
      </c>
      <c r="AW94" s="434">
        <v>6</v>
      </c>
      <c r="AX94" s="435" t="str">
        <f t="shared" si="10"/>
        <v>1026</v>
      </c>
      <c r="AY94" s="434" t="s">
        <v>96</v>
      </c>
    </row>
    <row r="95" spans="1:51">
      <c r="A95" s="425"/>
      <c r="B95" s="426"/>
      <c r="C95" s="425"/>
      <c r="D95" s="425"/>
      <c r="E95" s="425"/>
      <c r="F95" s="425"/>
      <c r="G95" s="425"/>
      <c r="H95" s="427"/>
      <c r="I95" s="428"/>
      <c r="J95" s="428"/>
      <c r="K95" s="428"/>
      <c r="L95" s="427"/>
      <c r="M95" s="428"/>
      <c r="N95" s="427"/>
      <c r="O95" s="431" t="str">
        <f t="shared" si="5"/>
        <v/>
      </c>
      <c r="P95" s="457" t="str">
        <f t="shared" si="8"/>
        <v xml:space="preserve"> </v>
      </c>
      <c r="Q95" s="428"/>
      <c r="R95" s="428"/>
      <c r="S95" s="428"/>
      <c r="T95" s="428"/>
      <c r="U95" s="428"/>
      <c r="V95" s="428"/>
      <c r="W95" s="421"/>
      <c r="X95" s="428"/>
      <c r="Y95" s="429"/>
      <c r="Z95" s="427"/>
      <c r="AA95" s="427"/>
      <c r="AB95" s="427"/>
      <c r="AC95" s="428"/>
      <c r="AD95" s="433" t="str">
        <f t="shared" si="6"/>
        <v/>
      </c>
      <c r="AE95" s="457" t="str">
        <f t="shared" si="9"/>
        <v xml:space="preserve"> </v>
      </c>
      <c r="AF95" s="428"/>
      <c r="AU95" s="434">
        <v>10</v>
      </c>
      <c r="AV95" s="434">
        <v>2</v>
      </c>
      <c r="AW95" s="434">
        <v>5</v>
      </c>
      <c r="AX95" s="435" t="str">
        <f t="shared" si="10"/>
        <v>1025</v>
      </c>
      <c r="AY95" s="434" t="s">
        <v>96</v>
      </c>
    </row>
    <row r="96" spans="1:51">
      <c r="A96" s="425"/>
      <c r="B96" s="426"/>
      <c r="C96" s="425"/>
      <c r="D96" s="425"/>
      <c r="E96" s="425"/>
      <c r="F96" s="425"/>
      <c r="G96" s="425"/>
      <c r="H96" s="427"/>
      <c r="I96" s="428"/>
      <c r="J96" s="428"/>
      <c r="K96" s="428"/>
      <c r="L96" s="427"/>
      <c r="M96" s="428"/>
      <c r="N96" s="427"/>
      <c r="O96" s="431" t="str">
        <f t="shared" si="5"/>
        <v/>
      </c>
      <c r="P96" s="457" t="str">
        <f t="shared" si="8"/>
        <v xml:space="preserve"> </v>
      </c>
      <c r="Q96" s="428"/>
      <c r="R96" s="428"/>
      <c r="S96" s="428"/>
      <c r="T96" s="428"/>
      <c r="U96" s="428"/>
      <c r="V96" s="428"/>
      <c r="W96" s="421"/>
      <c r="X96" s="428"/>
      <c r="Y96" s="429"/>
      <c r="Z96" s="427"/>
      <c r="AA96" s="427"/>
      <c r="AB96" s="427"/>
      <c r="AC96" s="428"/>
      <c r="AD96" s="433" t="str">
        <f t="shared" si="6"/>
        <v/>
      </c>
      <c r="AE96" s="457" t="str">
        <f t="shared" si="9"/>
        <v xml:space="preserve"> </v>
      </c>
      <c r="AF96" s="428"/>
      <c r="AU96" s="434">
        <v>10</v>
      </c>
      <c r="AV96" s="434">
        <v>2</v>
      </c>
      <c r="AW96" s="434">
        <v>4</v>
      </c>
      <c r="AX96" s="435" t="str">
        <f t="shared" si="10"/>
        <v>1024</v>
      </c>
      <c r="AY96" s="434" t="s">
        <v>102</v>
      </c>
    </row>
    <row r="97" spans="1:51">
      <c r="A97" s="425"/>
      <c r="B97" s="426"/>
      <c r="C97" s="425"/>
      <c r="D97" s="425"/>
      <c r="E97" s="425"/>
      <c r="F97" s="425"/>
      <c r="G97" s="425"/>
      <c r="H97" s="427"/>
      <c r="I97" s="428"/>
      <c r="J97" s="428"/>
      <c r="K97" s="428"/>
      <c r="L97" s="427"/>
      <c r="M97" s="428"/>
      <c r="N97" s="427"/>
      <c r="O97" s="431" t="str">
        <f t="shared" si="5"/>
        <v/>
      </c>
      <c r="P97" s="457" t="str">
        <f t="shared" si="8"/>
        <v xml:space="preserve"> </v>
      </c>
      <c r="Q97" s="428"/>
      <c r="R97" s="428"/>
      <c r="S97" s="428"/>
      <c r="T97" s="428"/>
      <c r="U97" s="428"/>
      <c r="V97" s="428"/>
      <c r="W97" s="421"/>
      <c r="X97" s="428"/>
      <c r="Y97" s="429"/>
      <c r="Z97" s="427"/>
      <c r="AA97" s="427"/>
      <c r="AB97" s="427"/>
      <c r="AC97" s="428"/>
      <c r="AD97" s="433" t="str">
        <f t="shared" si="6"/>
        <v/>
      </c>
      <c r="AE97" s="457" t="str">
        <f t="shared" si="9"/>
        <v xml:space="preserve"> </v>
      </c>
      <c r="AF97" s="428"/>
      <c r="AU97" s="434">
        <v>10</v>
      </c>
      <c r="AV97" s="434">
        <v>2</v>
      </c>
      <c r="AW97" s="434">
        <v>3</v>
      </c>
      <c r="AX97" s="435" t="str">
        <f t="shared" si="10"/>
        <v>1023</v>
      </c>
      <c r="AY97" s="434" t="s">
        <v>102</v>
      </c>
    </row>
    <row r="98" spans="1:51">
      <c r="A98" s="425"/>
      <c r="B98" s="426"/>
      <c r="C98" s="425"/>
      <c r="D98" s="425"/>
      <c r="E98" s="425"/>
      <c r="F98" s="425"/>
      <c r="G98" s="425"/>
      <c r="H98" s="427"/>
      <c r="I98" s="428"/>
      <c r="J98" s="428"/>
      <c r="K98" s="428"/>
      <c r="L98" s="427"/>
      <c r="M98" s="428"/>
      <c r="N98" s="427"/>
      <c r="O98" s="431" t="str">
        <f t="shared" si="5"/>
        <v/>
      </c>
      <c r="P98" s="457" t="str">
        <f t="shared" si="8"/>
        <v xml:space="preserve"> </v>
      </c>
      <c r="Q98" s="428"/>
      <c r="R98" s="428"/>
      <c r="S98" s="428"/>
      <c r="T98" s="428"/>
      <c r="U98" s="428"/>
      <c r="V98" s="428"/>
      <c r="W98" s="421"/>
      <c r="X98" s="428"/>
      <c r="Y98" s="429"/>
      <c r="Z98" s="427"/>
      <c r="AA98" s="427"/>
      <c r="AB98" s="427"/>
      <c r="AC98" s="428"/>
      <c r="AD98" s="433" t="str">
        <f t="shared" si="6"/>
        <v/>
      </c>
      <c r="AE98" s="457" t="str">
        <f t="shared" si="9"/>
        <v xml:space="preserve"> </v>
      </c>
      <c r="AF98" s="428"/>
      <c r="AU98" s="434">
        <v>10</v>
      </c>
      <c r="AV98" s="434">
        <v>2</v>
      </c>
      <c r="AW98" s="434">
        <v>2</v>
      </c>
      <c r="AX98" s="435" t="str">
        <f t="shared" si="10"/>
        <v>1022</v>
      </c>
      <c r="AY98" s="434" t="s">
        <v>102</v>
      </c>
    </row>
    <row r="99" spans="1:51">
      <c r="A99" s="425"/>
      <c r="B99" s="426"/>
      <c r="C99" s="425"/>
      <c r="D99" s="425"/>
      <c r="E99" s="425"/>
      <c r="F99" s="425"/>
      <c r="G99" s="425"/>
      <c r="H99" s="427"/>
      <c r="I99" s="428"/>
      <c r="J99" s="428"/>
      <c r="K99" s="428"/>
      <c r="L99" s="427"/>
      <c r="M99" s="428"/>
      <c r="N99" s="427"/>
      <c r="O99" s="431" t="str">
        <f t="shared" si="5"/>
        <v/>
      </c>
      <c r="P99" s="457" t="str">
        <f t="shared" si="8"/>
        <v xml:space="preserve"> </v>
      </c>
      <c r="Q99" s="428"/>
      <c r="R99" s="428"/>
      <c r="S99" s="428"/>
      <c r="T99" s="428"/>
      <c r="U99" s="428"/>
      <c r="V99" s="428"/>
      <c r="W99" s="421"/>
      <c r="X99" s="428"/>
      <c r="Y99" s="429"/>
      <c r="Z99" s="427"/>
      <c r="AA99" s="427"/>
      <c r="AB99" s="427"/>
      <c r="AC99" s="428"/>
      <c r="AD99" s="433" t="str">
        <f t="shared" si="6"/>
        <v/>
      </c>
      <c r="AE99" s="457" t="str">
        <f t="shared" si="9"/>
        <v xml:space="preserve"> </v>
      </c>
      <c r="AF99" s="428"/>
      <c r="AU99" s="434">
        <v>10</v>
      </c>
      <c r="AV99" s="434">
        <v>2</v>
      </c>
      <c r="AW99" s="434">
        <v>1</v>
      </c>
      <c r="AX99" s="435" t="str">
        <f t="shared" si="10"/>
        <v>1021</v>
      </c>
      <c r="AY99" s="434" t="s">
        <v>102</v>
      </c>
    </row>
    <row r="100" spans="1:51">
      <c r="A100" s="425"/>
      <c r="B100" s="426"/>
      <c r="C100" s="425"/>
      <c r="D100" s="425"/>
      <c r="E100" s="425"/>
      <c r="F100" s="425"/>
      <c r="G100" s="425"/>
      <c r="H100" s="427"/>
      <c r="I100" s="428"/>
      <c r="J100" s="428"/>
      <c r="K100" s="428"/>
      <c r="L100" s="427"/>
      <c r="M100" s="428"/>
      <c r="N100" s="427"/>
      <c r="O100" s="431" t="str">
        <f t="shared" si="5"/>
        <v/>
      </c>
      <c r="P100" s="457" t="str">
        <f t="shared" si="8"/>
        <v xml:space="preserve"> </v>
      </c>
      <c r="Q100" s="428"/>
      <c r="R100" s="428"/>
      <c r="S100" s="428"/>
      <c r="T100" s="428"/>
      <c r="U100" s="428"/>
      <c r="V100" s="428"/>
      <c r="W100" s="421"/>
      <c r="X100" s="428"/>
      <c r="Y100" s="429"/>
      <c r="Z100" s="427"/>
      <c r="AA100" s="427"/>
      <c r="AB100" s="427"/>
      <c r="AC100" s="428"/>
      <c r="AD100" s="433" t="str">
        <f t="shared" si="6"/>
        <v/>
      </c>
      <c r="AE100" s="457" t="str">
        <f t="shared" si="9"/>
        <v xml:space="preserve"> </v>
      </c>
      <c r="AF100" s="428"/>
      <c r="AU100" s="434">
        <v>10</v>
      </c>
      <c r="AV100" s="434">
        <v>1</v>
      </c>
      <c r="AW100" s="434">
        <v>10</v>
      </c>
      <c r="AX100" s="435" t="str">
        <f t="shared" si="10"/>
        <v>10110</v>
      </c>
      <c r="AY100" s="434" t="s">
        <v>102</v>
      </c>
    </row>
    <row r="101" spans="1:51">
      <c r="A101" s="425"/>
      <c r="B101" s="426"/>
      <c r="C101" s="425"/>
      <c r="D101" s="425"/>
      <c r="E101" s="425"/>
      <c r="F101" s="425"/>
      <c r="G101" s="425"/>
      <c r="H101" s="427"/>
      <c r="I101" s="428"/>
      <c r="J101" s="428"/>
      <c r="K101" s="428"/>
      <c r="L101" s="427"/>
      <c r="M101" s="428"/>
      <c r="N101" s="427"/>
      <c r="O101" s="431" t="str">
        <f t="shared" si="5"/>
        <v/>
      </c>
      <c r="P101" s="457" t="str">
        <f t="shared" si="8"/>
        <v xml:space="preserve"> </v>
      </c>
      <c r="Q101" s="428"/>
      <c r="R101" s="428"/>
      <c r="S101" s="428"/>
      <c r="T101" s="428"/>
      <c r="U101" s="428"/>
      <c r="V101" s="428"/>
      <c r="W101" s="421"/>
      <c r="X101" s="428"/>
      <c r="Y101" s="429"/>
      <c r="Z101" s="427"/>
      <c r="AA101" s="427"/>
      <c r="AB101" s="427"/>
      <c r="AC101" s="428"/>
      <c r="AD101" s="433" t="str">
        <f t="shared" si="6"/>
        <v/>
      </c>
      <c r="AE101" s="457" t="str">
        <f t="shared" si="9"/>
        <v xml:space="preserve"> </v>
      </c>
      <c r="AF101" s="428"/>
      <c r="AU101" s="434">
        <v>10</v>
      </c>
      <c r="AV101" s="434">
        <v>1</v>
      </c>
      <c r="AW101" s="434">
        <v>9</v>
      </c>
      <c r="AX101" s="435" t="str">
        <f t="shared" si="10"/>
        <v>1019</v>
      </c>
      <c r="AY101" s="434" t="s">
        <v>102</v>
      </c>
    </row>
    <row r="102" spans="1:51">
      <c r="A102" s="425"/>
      <c r="B102" s="426"/>
      <c r="C102" s="425"/>
      <c r="D102" s="425"/>
      <c r="E102" s="425"/>
      <c r="F102" s="425"/>
      <c r="G102" s="425"/>
      <c r="H102" s="427"/>
      <c r="I102" s="428"/>
      <c r="J102" s="428"/>
      <c r="K102" s="428"/>
      <c r="L102" s="427"/>
      <c r="M102" s="428"/>
      <c r="N102" s="427"/>
      <c r="O102" s="431" t="str">
        <f t="shared" si="5"/>
        <v/>
      </c>
      <c r="P102" s="457" t="str">
        <f t="shared" si="8"/>
        <v xml:space="preserve"> </v>
      </c>
      <c r="Q102" s="428"/>
      <c r="R102" s="428"/>
      <c r="S102" s="428"/>
      <c r="T102" s="428"/>
      <c r="U102" s="428"/>
      <c r="V102" s="428"/>
      <c r="W102" s="421"/>
      <c r="X102" s="428"/>
      <c r="Y102" s="429"/>
      <c r="Z102" s="427"/>
      <c r="AA102" s="427"/>
      <c r="AB102" s="427"/>
      <c r="AC102" s="428"/>
      <c r="AD102" s="433" t="str">
        <f t="shared" si="6"/>
        <v/>
      </c>
      <c r="AE102" s="457" t="str">
        <f t="shared" si="9"/>
        <v xml:space="preserve"> </v>
      </c>
      <c r="AF102" s="428"/>
      <c r="AU102" s="434">
        <v>10</v>
      </c>
      <c r="AV102" s="434">
        <v>1</v>
      </c>
      <c r="AW102" s="434">
        <v>8</v>
      </c>
      <c r="AX102" s="435" t="str">
        <f t="shared" si="10"/>
        <v>1018</v>
      </c>
      <c r="AY102" s="434" t="s">
        <v>102</v>
      </c>
    </row>
    <row r="103" spans="1:51">
      <c r="A103" s="425"/>
      <c r="B103" s="426"/>
      <c r="C103" s="425"/>
      <c r="D103" s="425"/>
      <c r="E103" s="425"/>
      <c r="F103" s="425"/>
      <c r="G103" s="425"/>
      <c r="H103" s="427"/>
      <c r="I103" s="428"/>
      <c r="J103" s="428"/>
      <c r="K103" s="428"/>
      <c r="L103" s="427"/>
      <c r="M103" s="428"/>
      <c r="N103" s="427"/>
      <c r="O103" s="431" t="str">
        <f t="shared" si="5"/>
        <v/>
      </c>
      <c r="P103" s="457" t="str">
        <f t="shared" si="8"/>
        <v xml:space="preserve"> </v>
      </c>
      <c r="Q103" s="428"/>
      <c r="R103" s="428"/>
      <c r="S103" s="428"/>
      <c r="T103" s="428"/>
      <c r="U103" s="428"/>
      <c r="V103" s="428"/>
      <c r="W103" s="421"/>
      <c r="X103" s="428"/>
      <c r="Y103" s="429"/>
      <c r="Z103" s="427"/>
      <c r="AA103" s="427"/>
      <c r="AB103" s="427"/>
      <c r="AC103" s="428"/>
      <c r="AD103" s="433" t="str">
        <f t="shared" si="6"/>
        <v/>
      </c>
      <c r="AE103" s="457" t="str">
        <f t="shared" si="9"/>
        <v xml:space="preserve"> </v>
      </c>
      <c r="AF103" s="428"/>
      <c r="AU103" s="434">
        <v>10</v>
      </c>
      <c r="AV103" s="434">
        <v>1</v>
      </c>
      <c r="AW103" s="434">
        <v>7</v>
      </c>
      <c r="AX103" s="435" t="str">
        <f t="shared" si="10"/>
        <v>1017</v>
      </c>
      <c r="AY103" s="434" t="s">
        <v>102</v>
      </c>
    </row>
    <row r="104" spans="1:51">
      <c r="A104" s="425"/>
      <c r="B104" s="426"/>
      <c r="C104" s="425"/>
      <c r="D104" s="425"/>
      <c r="E104" s="425"/>
      <c r="F104" s="425"/>
      <c r="G104" s="425"/>
      <c r="H104" s="427"/>
      <c r="I104" s="428"/>
      <c r="J104" s="428"/>
      <c r="K104" s="428"/>
      <c r="L104" s="427"/>
      <c r="M104" s="428"/>
      <c r="N104" s="427"/>
      <c r="O104" s="431" t="str">
        <f t="shared" si="5"/>
        <v/>
      </c>
      <c r="P104" s="457" t="str">
        <f t="shared" si="8"/>
        <v xml:space="preserve"> </v>
      </c>
      <c r="Q104" s="428"/>
      <c r="R104" s="428"/>
      <c r="S104" s="428"/>
      <c r="T104" s="428"/>
      <c r="U104" s="428"/>
      <c r="V104" s="428"/>
      <c r="W104" s="421"/>
      <c r="X104" s="428"/>
      <c r="Y104" s="429"/>
      <c r="Z104" s="427"/>
      <c r="AA104" s="427"/>
      <c r="AB104" s="427"/>
      <c r="AC104" s="428"/>
      <c r="AD104" s="433" t="str">
        <f t="shared" si="6"/>
        <v/>
      </c>
      <c r="AE104" s="457" t="str">
        <f t="shared" si="9"/>
        <v xml:space="preserve"> </v>
      </c>
      <c r="AF104" s="428"/>
      <c r="AU104" s="434">
        <v>10</v>
      </c>
      <c r="AV104" s="434">
        <v>1</v>
      </c>
      <c r="AW104" s="434">
        <v>6</v>
      </c>
      <c r="AX104" s="435" t="str">
        <f t="shared" si="10"/>
        <v>1016</v>
      </c>
      <c r="AY104" s="434" t="s">
        <v>102</v>
      </c>
    </row>
    <row r="105" spans="1:51">
      <c r="A105" s="425"/>
      <c r="B105" s="426"/>
      <c r="C105" s="425"/>
      <c r="D105" s="425"/>
      <c r="E105" s="425"/>
      <c r="F105" s="425"/>
      <c r="G105" s="425"/>
      <c r="H105" s="427"/>
      <c r="I105" s="428"/>
      <c r="J105" s="428"/>
      <c r="K105" s="428"/>
      <c r="L105" s="427"/>
      <c r="M105" s="428"/>
      <c r="N105" s="427"/>
      <c r="O105" s="431" t="str">
        <f t="shared" si="5"/>
        <v/>
      </c>
      <c r="P105" s="457" t="str">
        <f t="shared" si="8"/>
        <v xml:space="preserve"> </v>
      </c>
      <c r="Q105" s="428"/>
      <c r="R105" s="428"/>
      <c r="S105" s="428"/>
      <c r="T105" s="428"/>
      <c r="U105" s="428"/>
      <c r="V105" s="428"/>
      <c r="W105" s="421"/>
      <c r="X105" s="428"/>
      <c r="Y105" s="429"/>
      <c r="Z105" s="427"/>
      <c r="AA105" s="427"/>
      <c r="AB105" s="427"/>
      <c r="AC105" s="428"/>
      <c r="AD105" s="433" t="str">
        <f t="shared" si="6"/>
        <v/>
      </c>
      <c r="AE105" s="457" t="str">
        <f t="shared" si="9"/>
        <v xml:space="preserve"> </v>
      </c>
      <c r="AF105" s="428"/>
      <c r="AU105" s="434">
        <v>10</v>
      </c>
      <c r="AV105" s="434">
        <v>1</v>
      </c>
      <c r="AW105" s="434">
        <v>5</v>
      </c>
      <c r="AX105" s="435" t="str">
        <f t="shared" si="10"/>
        <v>1015</v>
      </c>
      <c r="AY105" s="434" t="s">
        <v>102</v>
      </c>
    </row>
    <row r="106" spans="1:51">
      <c r="A106" s="425"/>
      <c r="B106" s="426"/>
      <c r="C106" s="425"/>
      <c r="D106" s="425"/>
      <c r="E106" s="425"/>
      <c r="F106" s="425"/>
      <c r="G106" s="425"/>
      <c r="H106" s="427"/>
      <c r="I106" s="428"/>
      <c r="J106" s="428"/>
      <c r="K106" s="428"/>
      <c r="L106" s="427"/>
      <c r="M106" s="428"/>
      <c r="N106" s="427"/>
      <c r="O106" s="431" t="str">
        <f t="shared" si="5"/>
        <v/>
      </c>
      <c r="P106" s="457" t="str">
        <f t="shared" si="8"/>
        <v xml:space="preserve"> </v>
      </c>
      <c r="Q106" s="428"/>
      <c r="R106" s="428"/>
      <c r="S106" s="428"/>
      <c r="T106" s="428"/>
      <c r="U106" s="428"/>
      <c r="V106" s="428"/>
      <c r="W106" s="421"/>
      <c r="X106" s="428"/>
      <c r="Y106" s="429"/>
      <c r="Z106" s="427"/>
      <c r="AA106" s="427"/>
      <c r="AB106" s="427"/>
      <c r="AC106" s="428"/>
      <c r="AD106" s="433" t="str">
        <f t="shared" si="6"/>
        <v/>
      </c>
      <c r="AE106" s="457" t="str">
        <f t="shared" si="9"/>
        <v xml:space="preserve"> </v>
      </c>
      <c r="AF106" s="428"/>
      <c r="AU106" s="434">
        <v>10</v>
      </c>
      <c r="AV106" s="434">
        <v>1</v>
      </c>
      <c r="AW106" s="434">
        <v>4</v>
      </c>
      <c r="AX106" s="435" t="str">
        <f t="shared" si="10"/>
        <v>1014</v>
      </c>
      <c r="AY106" s="434" t="s">
        <v>102</v>
      </c>
    </row>
    <row r="107" spans="1:51">
      <c r="A107" s="425"/>
      <c r="B107" s="426"/>
      <c r="C107" s="425"/>
      <c r="D107" s="425"/>
      <c r="E107" s="425"/>
      <c r="F107" s="425"/>
      <c r="G107" s="425"/>
      <c r="H107" s="427"/>
      <c r="I107" s="428"/>
      <c r="J107" s="428"/>
      <c r="K107" s="428"/>
      <c r="L107" s="427"/>
      <c r="M107" s="428"/>
      <c r="N107" s="427"/>
      <c r="O107" s="431" t="str">
        <f t="shared" si="5"/>
        <v/>
      </c>
      <c r="P107" s="457" t="str">
        <f t="shared" si="8"/>
        <v xml:space="preserve"> </v>
      </c>
      <c r="Q107" s="428"/>
      <c r="R107" s="428"/>
      <c r="S107" s="428"/>
      <c r="T107" s="428"/>
      <c r="U107" s="428"/>
      <c r="V107" s="428"/>
      <c r="W107" s="421"/>
      <c r="X107" s="428"/>
      <c r="Y107" s="429"/>
      <c r="Z107" s="427"/>
      <c r="AA107" s="427"/>
      <c r="AB107" s="427"/>
      <c r="AC107" s="428"/>
      <c r="AD107" s="433" t="str">
        <f t="shared" si="6"/>
        <v/>
      </c>
      <c r="AE107" s="457" t="str">
        <f t="shared" si="9"/>
        <v xml:space="preserve"> </v>
      </c>
      <c r="AF107" s="428"/>
      <c r="AU107" s="434">
        <v>10</v>
      </c>
      <c r="AV107" s="434">
        <v>1</v>
      </c>
      <c r="AW107" s="434">
        <v>3</v>
      </c>
      <c r="AX107" s="435" t="str">
        <f t="shared" si="10"/>
        <v>1013</v>
      </c>
      <c r="AY107" s="434" t="s">
        <v>102</v>
      </c>
    </row>
    <row r="108" spans="1:51">
      <c r="A108" s="425"/>
      <c r="B108" s="426"/>
      <c r="C108" s="425"/>
      <c r="D108" s="425"/>
      <c r="E108" s="425"/>
      <c r="F108" s="425"/>
      <c r="G108" s="425"/>
      <c r="H108" s="427"/>
      <c r="I108" s="428"/>
      <c r="J108" s="428"/>
      <c r="K108" s="428"/>
      <c r="L108" s="427"/>
      <c r="M108" s="428"/>
      <c r="N108" s="427"/>
      <c r="O108" s="431" t="str">
        <f t="shared" si="5"/>
        <v/>
      </c>
      <c r="P108" s="457" t="str">
        <f t="shared" si="8"/>
        <v xml:space="preserve"> </v>
      </c>
      <c r="Q108" s="428"/>
      <c r="R108" s="428"/>
      <c r="S108" s="428"/>
      <c r="T108" s="428"/>
      <c r="U108" s="428"/>
      <c r="V108" s="428"/>
      <c r="W108" s="421"/>
      <c r="X108" s="428"/>
      <c r="Y108" s="429"/>
      <c r="Z108" s="427"/>
      <c r="AA108" s="427"/>
      <c r="AB108" s="427"/>
      <c r="AC108" s="428"/>
      <c r="AD108" s="433" t="str">
        <f t="shared" si="6"/>
        <v/>
      </c>
      <c r="AE108" s="457" t="str">
        <f t="shared" si="9"/>
        <v xml:space="preserve"> </v>
      </c>
      <c r="AF108" s="428"/>
      <c r="AU108" s="434">
        <v>10</v>
      </c>
      <c r="AV108" s="434">
        <v>1</v>
      </c>
      <c r="AW108" s="434">
        <v>2</v>
      </c>
      <c r="AX108" s="435" t="str">
        <f t="shared" si="10"/>
        <v>1012</v>
      </c>
      <c r="AY108" s="434" t="s">
        <v>102</v>
      </c>
    </row>
    <row r="109" spans="1:51">
      <c r="A109" s="425"/>
      <c r="B109" s="426"/>
      <c r="C109" s="425"/>
      <c r="D109" s="425"/>
      <c r="E109" s="425"/>
      <c r="F109" s="425"/>
      <c r="G109" s="425"/>
      <c r="H109" s="427"/>
      <c r="I109" s="428"/>
      <c r="J109" s="428"/>
      <c r="K109" s="428"/>
      <c r="L109" s="427"/>
      <c r="M109" s="428"/>
      <c r="N109" s="427"/>
      <c r="O109" s="431" t="str">
        <f t="shared" si="5"/>
        <v/>
      </c>
      <c r="P109" s="457" t="str">
        <f t="shared" si="8"/>
        <v xml:space="preserve"> </v>
      </c>
      <c r="Q109" s="428"/>
      <c r="R109" s="428"/>
      <c r="S109" s="428"/>
      <c r="T109" s="428"/>
      <c r="U109" s="428"/>
      <c r="V109" s="428"/>
      <c r="W109" s="421"/>
      <c r="X109" s="428"/>
      <c r="Y109" s="429"/>
      <c r="Z109" s="427"/>
      <c r="AA109" s="427"/>
      <c r="AB109" s="427"/>
      <c r="AC109" s="428"/>
      <c r="AD109" s="433" t="str">
        <f t="shared" si="6"/>
        <v/>
      </c>
      <c r="AE109" s="457" t="str">
        <f t="shared" si="9"/>
        <v xml:space="preserve"> </v>
      </c>
      <c r="AF109" s="428"/>
      <c r="AU109" s="434">
        <v>10</v>
      </c>
      <c r="AV109" s="434">
        <v>1</v>
      </c>
      <c r="AW109" s="434">
        <v>1</v>
      </c>
      <c r="AX109" s="435" t="str">
        <f t="shared" si="10"/>
        <v>1011</v>
      </c>
      <c r="AY109" s="434" t="s">
        <v>102</v>
      </c>
    </row>
    <row r="110" spans="1:51">
      <c r="A110" s="425"/>
      <c r="B110" s="426"/>
      <c r="C110" s="425"/>
      <c r="D110" s="425"/>
      <c r="E110" s="425"/>
      <c r="F110" s="425"/>
      <c r="G110" s="425"/>
      <c r="H110" s="427"/>
      <c r="I110" s="428"/>
      <c r="J110" s="428"/>
      <c r="K110" s="428"/>
      <c r="L110" s="427"/>
      <c r="M110" s="428"/>
      <c r="N110" s="427"/>
      <c r="O110" s="431" t="str">
        <f t="shared" si="5"/>
        <v/>
      </c>
      <c r="P110" s="457" t="str">
        <f t="shared" si="8"/>
        <v xml:space="preserve"> </v>
      </c>
      <c r="Q110" s="428"/>
      <c r="R110" s="428"/>
      <c r="S110" s="428"/>
      <c r="T110" s="428"/>
      <c r="U110" s="428"/>
      <c r="V110" s="428"/>
      <c r="W110" s="421"/>
      <c r="X110" s="428"/>
      <c r="Y110" s="429"/>
      <c r="Z110" s="427"/>
      <c r="AA110" s="427"/>
      <c r="AB110" s="427"/>
      <c r="AC110" s="428"/>
      <c r="AD110" s="433" t="str">
        <f t="shared" si="6"/>
        <v/>
      </c>
      <c r="AE110" s="457" t="str">
        <f t="shared" si="9"/>
        <v xml:space="preserve"> </v>
      </c>
      <c r="AF110" s="428"/>
      <c r="AU110" s="434">
        <v>9</v>
      </c>
      <c r="AV110" s="434">
        <v>10</v>
      </c>
      <c r="AW110" s="434">
        <v>10</v>
      </c>
      <c r="AX110" s="435" t="str">
        <f t="shared" si="10"/>
        <v>91010</v>
      </c>
      <c r="AY110" s="434" t="s">
        <v>94</v>
      </c>
    </row>
    <row r="111" spans="1:51">
      <c r="A111" s="425"/>
      <c r="B111" s="426"/>
      <c r="C111" s="425"/>
      <c r="D111" s="425"/>
      <c r="E111" s="425"/>
      <c r="F111" s="425"/>
      <c r="G111" s="425"/>
      <c r="H111" s="427"/>
      <c r="I111" s="428"/>
      <c r="J111" s="428"/>
      <c r="K111" s="428"/>
      <c r="L111" s="427"/>
      <c r="M111" s="428"/>
      <c r="N111" s="427"/>
      <c r="O111" s="431" t="str">
        <f t="shared" si="5"/>
        <v/>
      </c>
      <c r="P111" s="457" t="str">
        <f t="shared" si="8"/>
        <v xml:space="preserve"> </v>
      </c>
      <c r="Q111" s="428"/>
      <c r="R111" s="428"/>
      <c r="S111" s="428"/>
      <c r="T111" s="428"/>
      <c r="U111" s="428"/>
      <c r="V111" s="428"/>
      <c r="W111" s="421"/>
      <c r="X111" s="428"/>
      <c r="Y111" s="429"/>
      <c r="Z111" s="427"/>
      <c r="AA111" s="427"/>
      <c r="AB111" s="427"/>
      <c r="AC111" s="428"/>
      <c r="AD111" s="433" t="str">
        <f t="shared" si="6"/>
        <v/>
      </c>
      <c r="AE111" s="457" t="str">
        <f t="shared" si="9"/>
        <v xml:space="preserve"> </v>
      </c>
      <c r="AF111" s="428"/>
      <c r="AU111" s="434">
        <v>9</v>
      </c>
      <c r="AV111" s="434">
        <v>10</v>
      </c>
      <c r="AW111" s="434">
        <v>9</v>
      </c>
      <c r="AX111" s="435" t="str">
        <f t="shared" si="10"/>
        <v>9109</v>
      </c>
      <c r="AY111" s="434" t="s">
        <v>94</v>
      </c>
    </row>
    <row r="112" spans="1:51">
      <c r="A112" s="425"/>
      <c r="B112" s="426"/>
      <c r="C112" s="425"/>
      <c r="D112" s="425"/>
      <c r="E112" s="425"/>
      <c r="F112" s="425"/>
      <c r="G112" s="425"/>
      <c r="H112" s="427"/>
      <c r="I112" s="428"/>
      <c r="J112" s="428"/>
      <c r="K112" s="428"/>
      <c r="L112" s="427"/>
      <c r="M112" s="428"/>
      <c r="N112" s="427"/>
      <c r="O112" s="431" t="str">
        <f t="shared" si="5"/>
        <v/>
      </c>
      <c r="P112" s="457" t="str">
        <f t="shared" si="8"/>
        <v xml:space="preserve"> </v>
      </c>
      <c r="Q112" s="428"/>
      <c r="R112" s="428"/>
      <c r="S112" s="428"/>
      <c r="T112" s="428"/>
      <c r="U112" s="428"/>
      <c r="V112" s="428"/>
      <c r="W112" s="421"/>
      <c r="X112" s="428"/>
      <c r="Y112" s="429"/>
      <c r="Z112" s="427"/>
      <c r="AA112" s="427"/>
      <c r="AB112" s="427"/>
      <c r="AC112" s="428"/>
      <c r="AD112" s="433" t="str">
        <f t="shared" si="6"/>
        <v/>
      </c>
      <c r="AE112" s="457" t="str">
        <f t="shared" si="9"/>
        <v xml:space="preserve"> </v>
      </c>
      <c r="AF112" s="428"/>
      <c r="AU112" s="434">
        <v>9</v>
      </c>
      <c r="AV112" s="434">
        <v>10</v>
      </c>
      <c r="AW112" s="434">
        <v>8</v>
      </c>
      <c r="AX112" s="435" t="str">
        <f t="shared" si="10"/>
        <v>9108</v>
      </c>
      <c r="AY112" s="434" t="s">
        <v>94</v>
      </c>
    </row>
    <row r="113" spans="1:51">
      <c r="A113" s="425"/>
      <c r="B113" s="426"/>
      <c r="C113" s="425"/>
      <c r="D113" s="425"/>
      <c r="E113" s="425"/>
      <c r="F113" s="425"/>
      <c r="G113" s="425"/>
      <c r="H113" s="427"/>
      <c r="I113" s="428"/>
      <c r="J113" s="428"/>
      <c r="K113" s="428"/>
      <c r="L113" s="427"/>
      <c r="M113" s="428"/>
      <c r="N113" s="427"/>
      <c r="O113" s="431" t="str">
        <f t="shared" si="5"/>
        <v/>
      </c>
      <c r="P113" s="457" t="str">
        <f t="shared" si="8"/>
        <v xml:space="preserve"> </v>
      </c>
      <c r="Q113" s="428"/>
      <c r="R113" s="428"/>
      <c r="S113" s="428"/>
      <c r="T113" s="428"/>
      <c r="U113" s="428"/>
      <c r="V113" s="428"/>
      <c r="W113" s="421"/>
      <c r="X113" s="428"/>
      <c r="Y113" s="429"/>
      <c r="Z113" s="427"/>
      <c r="AA113" s="427"/>
      <c r="AB113" s="427"/>
      <c r="AC113" s="428"/>
      <c r="AD113" s="433" t="str">
        <f t="shared" si="6"/>
        <v/>
      </c>
      <c r="AE113" s="457" t="str">
        <f t="shared" si="9"/>
        <v xml:space="preserve"> </v>
      </c>
      <c r="AF113" s="428"/>
      <c r="AU113" s="434">
        <v>9</v>
      </c>
      <c r="AV113" s="434">
        <v>10</v>
      </c>
      <c r="AW113" s="434">
        <v>7</v>
      </c>
      <c r="AX113" s="435" t="str">
        <f t="shared" si="10"/>
        <v>9107</v>
      </c>
      <c r="AY113" s="434" t="s">
        <v>94</v>
      </c>
    </row>
    <row r="114" spans="1:51">
      <c r="A114" s="425"/>
      <c r="B114" s="426"/>
      <c r="C114" s="425"/>
      <c r="D114" s="425"/>
      <c r="E114" s="425"/>
      <c r="F114" s="425"/>
      <c r="G114" s="425"/>
      <c r="H114" s="427"/>
      <c r="I114" s="428"/>
      <c r="J114" s="428"/>
      <c r="K114" s="428"/>
      <c r="L114" s="427"/>
      <c r="M114" s="428"/>
      <c r="N114" s="427"/>
      <c r="O114" s="431" t="str">
        <f t="shared" ref="O114:O177" si="11">+H114&amp;L114&amp;N114</f>
        <v/>
      </c>
      <c r="P114" s="457" t="str">
        <f t="shared" si="8"/>
        <v xml:space="preserve"> </v>
      </c>
      <c r="Q114" s="428"/>
      <c r="R114" s="428"/>
      <c r="S114" s="428"/>
      <c r="T114" s="428"/>
      <c r="U114" s="428"/>
      <c r="V114" s="428"/>
      <c r="W114" s="421"/>
      <c r="X114" s="428"/>
      <c r="Y114" s="429"/>
      <c r="Z114" s="427"/>
      <c r="AA114" s="427"/>
      <c r="AB114" s="427"/>
      <c r="AC114" s="428"/>
      <c r="AD114" s="433" t="str">
        <f t="shared" ref="AD114:AD177" si="12">+Z114&amp;AA114&amp;AB114</f>
        <v/>
      </c>
      <c r="AE114" s="457" t="str">
        <f t="shared" si="9"/>
        <v xml:space="preserve"> </v>
      </c>
      <c r="AF114" s="428"/>
      <c r="AU114" s="434">
        <v>9</v>
      </c>
      <c r="AV114" s="434">
        <v>10</v>
      </c>
      <c r="AW114" s="434">
        <v>6</v>
      </c>
      <c r="AX114" s="435" t="str">
        <f t="shared" si="10"/>
        <v>9106</v>
      </c>
      <c r="AY114" s="434" t="s">
        <v>94</v>
      </c>
    </row>
    <row r="115" spans="1:51">
      <c r="A115" s="425"/>
      <c r="B115" s="426"/>
      <c r="C115" s="425"/>
      <c r="D115" s="425"/>
      <c r="E115" s="425"/>
      <c r="F115" s="425"/>
      <c r="G115" s="425"/>
      <c r="H115" s="427"/>
      <c r="I115" s="428"/>
      <c r="J115" s="428"/>
      <c r="K115" s="428"/>
      <c r="L115" s="427"/>
      <c r="M115" s="428"/>
      <c r="N115" s="427"/>
      <c r="O115" s="431" t="str">
        <f t="shared" si="11"/>
        <v/>
      </c>
      <c r="P115" s="457" t="str">
        <f t="shared" si="8"/>
        <v xml:space="preserve"> </v>
      </c>
      <c r="Q115" s="428"/>
      <c r="R115" s="428"/>
      <c r="S115" s="428"/>
      <c r="T115" s="428"/>
      <c r="U115" s="428"/>
      <c r="V115" s="428"/>
      <c r="W115" s="421"/>
      <c r="X115" s="428"/>
      <c r="Y115" s="429"/>
      <c r="Z115" s="427"/>
      <c r="AA115" s="427"/>
      <c r="AB115" s="427"/>
      <c r="AC115" s="428"/>
      <c r="AD115" s="433" t="str">
        <f t="shared" si="12"/>
        <v/>
      </c>
      <c r="AE115" s="457" t="str">
        <f t="shared" si="9"/>
        <v xml:space="preserve"> </v>
      </c>
      <c r="AF115" s="428"/>
      <c r="AU115" s="434">
        <v>9</v>
      </c>
      <c r="AV115" s="434">
        <v>10</v>
      </c>
      <c r="AW115" s="434">
        <v>5</v>
      </c>
      <c r="AX115" s="435" t="str">
        <f t="shared" si="10"/>
        <v>9105</v>
      </c>
      <c r="AY115" s="434" t="s">
        <v>94</v>
      </c>
    </row>
    <row r="116" spans="1:51">
      <c r="A116" s="425"/>
      <c r="B116" s="426"/>
      <c r="C116" s="425"/>
      <c r="D116" s="425"/>
      <c r="E116" s="425"/>
      <c r="F116" s="425"/>
      <c r="G116" s="425"/>
      <c r="H116" s="427"/>
      <c r="I116" s="428"/>
      <c r="J116" s="428"/>
      <c r="K116" s="428"/>
      <c r="L116" s="427"/>
      <c r="M116" s="428"/>
      <c r="N116" s="427"/>
      <c r="O116" s="431" t="str">
        <f t="shared" si="11"/>
        <v/>
      </c>
      <c r="P116" s="457" t="str">
        <f t="shared" si="8"/>
        <v xml:space="preserve"> </v>
      </c>
      <c r="Q116" s="428"/>
      <c r="R116" s="428"/>
      <c r="S116" s="428"/>
      <c r="T116" s="428"/>
      <c r="U116" s="428"/>
      <c r="V116" s="428"/>
      <c r="W116" s="421"/>
      <c r="X116" s="428"/>
      <c r="Y116" s="429"/>
      <c r="Z116" s="427"/>
      <c r="AA116" s="427"/>
      <c r="AB116" s="427"/>
      <c r="AC116" s="428"/>
      <c r="AD116" s="433" t="str">
        <f t="shared" si="12"/>
        <v/>
      </c>
      <c r="AE116" s="457" t="str">
        <f t="shared" si="9"/>
        <v xml:space="preserve"> </v>
      </c>
      <c r="AF116" s="428"/>
      <c r="AU116" s="434">
        <v>9</v>
      </c>
      <c r="AV116" s="434">
        <v>10</v>
      </c>
      <c r="AW116" s="434">
        <v>4</v>
      </c>
      <c r="AX116" s="435" t="str">
        <f t="shared" si="10"/>
        <v>9104</v>
      </c>
      <c r="AY116" s="434" t="s">
        <v>94</v>
      </c>
    </row>
    <row r="117" spans="1:51">
      <c r="A117" s="425"/>
      <c r="B117" s="426"/>
      <c r="C117" s="425"/>
      <c r="D117" s="425"/>
      <c r="E117" s="425"/>
      <c r="F117" s="425"/>
      <c r="G117" s="425"/>
      <c r="H117" s="427"/>
      <c r="I117" s="428"/>
      <c r="J117" s="428"/>
      <c r="K117" s="428"/>
      <c r="L117" s="427"/>
      <c r="M117" s="428"/>
      <c r="N117" s="427"/>
      <c r="O117" s="431" t="str">
        <f t="shared" si="11"/>
        <v/>
      </c>
      <c r="P117" s="457" t="str">
        <f t="shared" si="8"/>
        <v xml:space="preserve"> </v>
      </c>
      <c r="Q117" s="428"/>
      <c r="R117" s="428"/>
      <c r="S117" s="428"/>
      <c r="T117" s="428"/>
      <c r="U117" s="428"/>
      <c r="V117" s="428"/>
      <c r="W117" s="421"/>
      <c r="X117" s="428"/>
      <c r="Y117" s="429"/>
      <c r="Z117" s="427"/>
      <c r="AA117" s="427"/>
      <c r="AB117" s="427"/>
      <c r="AC117" s="428"/>
      <c r="AD117" s="433" t="str">
        <f t="shared" si="12"/>
        <v/>
      </c>
      <c r="AE117" s="457" t="str">
        <f t="shared" si="9"/>
        <v xml:space="preserve"> </v>
      </c>
      <c r="AF117" s="428"/>
      <c r="AU117" s="434">
        <v>9</v>
      </c>
      <c r="AV117" s="434">
        <v>10</v>
      </c>
      <c r="AW117" s="434">
        <v>3</v>
      </c>
      <c r="AX117" s="435" t="str">
        <f t="shared" si="10"/>
        <v>9103</v>
      </c>
      <c r="AY117" s="434" t="s">
        <v>94</v>
      </c>
    </row>
    <row r="118" spans="1:51">
      <c r="A118" s="425"/>
      <c r="B118" s="426"/>
      <c r="C118" s="425"/>
      <c r="D118" s="425"/>
      <c r="E118" s="425"/>
      <c r="F118" s="425"/>
      <c r="G118" s="425"/>
      <c r="H118" s="427"/>
      <c r="I118" s="428"/>
      <c r="J118" s="428"/>
      <c r="K118" s="428"/>
      <c r="L118" s="427"/>
      <c r="M118" s="428"/>
      <c r="N118" s="427"/>
      <c r="O118" s="431" t="str">
        <f t="shared" si="11"/>
        <v/>
      </c>
      <c r="P118" s="457" t="str">
        <f t="shared" si="8"/>
        <v xml:space="preserve"> </v>
      </c>
      <c r="Q118" s="428"/>
      <c r="R118" s="428"/>
      <c r="S118" s="428"/>
      <c r="T118" s="428"/>
      <c r="U118" s="428"/>
      <c r="V118" s="428"/>
      <c r="W118" s="421"/>
      <c r="X118" s="428"/>
      <c r="Y118" s="429"/>
      <c r="Z118" s="427"/>
      <c r="AA118" s="427"/>
      <c r="AB118" s="427"/>
      <c r="AC118" s="428"/>
      <c r="AD118" s="433" t="str">
        <f t="shared" si="12"/>
        <v/>
      </c>
      <c r="AE118" s="457" t="str">
        <f t="shared" si="9"/>
        <v xml:space="preserve"> </v>
      </c>
      <c r="AF118" s="428"/>
      <c r="AU118" s="434">
        <v>9</v>
      </c>
      <c r="AV118" s="434">
        <v>10</v>
      </c>
      <c r="AW118" s="434">
        <v>2</v>
      </c>
      <c r="AX118" s="435" t="str">
        <f t="shared" si="10"/>
        <v>9102</v>
      </c>
      <c r="AY118" s="434" t="s">
        <v>94</v>
      </c>
    </row>
    <row r="119" spans="1:51">
      <c r="A119" s="425"/>
      <c r="B119" s="426"/>
      <c r="C119" s="425"/>
      <c r="D119" s="425"/>
      <c r="E119" s="425"/>
      <c r="F119" s="425"/>
      <c r="G119" s="425"/>
      <c r="H119" s="427"/>
      <c r="I119" s="428"/>
      <c r="J119" s="428"/>
      <c r="K119" s="428"/>
      <c r="L119" s="427"/>
      <c r="M119" s="428"/>
      <c r="N119" s="427"/>
      <c r="O119" s="431" t="str">
        <f t="shared" si="11"/>
        <v/>
      </c>
      <c r="P119" s="457" t="str">
        <f t="shared" si="8"/>
        <v xml:space="preserve"> </v>
      </c>
      <c r="Q119" s="428"/>
      <c r="R119" s="428"/>
      <c r="S119" s="428"/>
      <c r="T119" s="428"/>
      <c r="U119" s="428"/>
      <c r="V119" s="428"/>
      <c r="W119" s="421"/>
      <c r="X119" s="428"/>
      <c r="Y119" s="429"/>
      <c r="Z119" s="427"/>
      <c r="AA119" s="427"/>
      <c r="AB119" s="427"/>
      <c r="AC119" s="428"/>
      <c r="AD119" s="433" t="str">
        <f t="shared" si="12"/>
        <v/>
      </c>
      <c r="AE119" s="457" t="str">
        <f t="shared" si="9"/>
        <v xml:space="preserve"> </v>
      </c>
      <c r="AF119" s="428"/>
      <c r="AU119" s="434">
        <v>9</v>
      </c>
      <c r="AV119" s="434">
        <v>10</v>
      </c>
      <c r="AW119" s="434">
        <v>1</v>
      </c>
      <c r="AX119" s="435" t="str">
        <f t="shared" si="10"/>
        <v>9101</v>
      </c>
      <c r="AY119" s="434" t="s">
        <v>94</v>
      </c>
    </row>
    <row r="120" spans="1:51">
      <c r="A120" s="425"/>
      <c r="B120" s="426"/>
      <c r="C120" s="425"/>
      <c r="D120" s="425"/>
      <c r="E120" s="425"/>
      <c r="F120" s="425"/>
      <c r="G120" s="425"/>
      <c r="H120" s="427"/>
      <c r="I120" s="428"/>
      <c r="J120" s="428"/>
      <c r="K120" s="428"/>
      <c r="L120" s="427"/>
      <c r="M120" s="428"/>
      <c r="N120" s="427"/>
      <c r="O120" s="431" t="str">
        <f t="shared" si="11"/>
        <v/>
      </c>
      <c r="P120" s="457" t="str">
        <f t="shared" si="8"/>
        <v xml:space="preserve"> </v>
      </c>
      <c r="Q120" s="428"/>
      <c r="R120" s="428"/>
      <c r="S120" s="428"/>
      <c r="T120" s="428"/>
      <c r="U120" s="428"/>
      <c r="V120" s="428"/>
      <c r="W120" s="421"/>
      <c r="X120" s="428"/>
      <c r="Y120" s="429"/>
      <c r="Z120" s="427"/>
      <c r="AA120" s="427"/>
      <c r="AB120" s="427"/>
      <c r="AC120" s="428"/>
      <c r="AD120" s="433" t="str">
        <f t="shared" si="12"/>
        <v/>
      </c>
      <c r="AE120" s="457" t="str">
        <f t="shared" si="9"/>
        <v xml:space="preserve"> </v>
      </c>
      <c r="AF120" s="428"/>
      <c r="AU120" s="434">
        <v>9</v>
      </c>
      <c r="AV120" s="434">
        <v>9</v>
      </c>
      <c r="AW120" s="434">
        <v>10</v>
      </c>
      <c r="AX120" s="435" t="str">
        <f t="shared" si="10"/>
        <v>9910</v>
      </c>
      <c r="AY120" s="434" t="s">
        <v>94</v>
      </c>
    </row>
    <row r="121" spans="1:51">
      <c r="A121" s="425"/>
      <c r="B121" s="426"/>
      <c r="C121" s="425"/>
      <c r="D121" s="425"/>
      <c r="E121" s="425"/>
      <c r="F121" s="425"/>
      <c r="G121" s="425"/>
      <c r="H121" s="427"/>
      <c r="I121" s="428"/>
      <c r="J121" s="428"/>
      <c r="K121" s="428"/>
      <c r="L121" s="427"/>
      <c r="M121" s="428"/>
      <c r="N121" s="427"/>
      <c r="O121" s="431" t="str">
        <f t="shared" si="11"/>
        <v/>
      </c>
      <c r="P121" s="457" t="str">
        <f t="shared" si="8"/>
        <v xml:space="preserve"> </v>
      </c>
      <c r="Q121" s="428"/>
      <c r="R121" s="428"/>
      <c r="S121" s="428"/>
      <c r="T121" s="428"/>
      <c r="U121" s="428"/>
      <c r="V121" s="428"/>
      <c r="W121" s="421"/>
      <c r="X121" s="428"/>
      <c r="Y121" s="429"/>
      <c r="Z121" s="427"/>
      <c r="AA121" s="427"/>
      <c r="AB121" s="427"/>
      <c r="AC121" s="428"/>
      <c r="AD121" s="433" t="str">
        <f t="shared" si="12"/>
        <v/>
      </c>
      <c r="AE121" s="457" t="str">
        <f t="shared" si="9"/>
        <v xml:space="preserve"> </v>
      </c>
      <c r="AF121" s="428"/>
      <c r="AU121" s="434">
        <v>9</v>
      </c>
      <c r="AV121" s="434">
        <v>9</v>
      </c>
      <c r="AW121" s="434">
        <v>9</v>
      </c>
      <c r="AX121" s="435" t="str">
        <f t="shared" si="10"/>
        <v>999</v>
      </c>
      <c r="AY121" s="434" t="s">
        <v>94</v>
      </c>
    </row>
    <row r="122" spans="1:51">
      <c r="A122" s="425"/>
      <c r="B122" s="426"/>
      <c r="C122" s="425"/>
      <c r="D122" s="425"/>
      <c r="E122" s="425"/>
      <c r="F122" s="425"/>
      <c r="G122" s="425"/>
      <c r="H122" s="427"/>
      <c r="I122" s="428"/>
      <c r="J122" s="428"/>
      <c r="K122" s="428"/>
      <c r="L122" s="427"/>
      <c r="M122" s="428"/>
      <c r="N122" s="427"/>
      <c r="O122" s="431" t="str">
        <f t="shared" si="11"/>
        <v/>
      </c>
      <c r="P122" s="457" t="str">
        <f t="shared" si="8"/>
        <v xml:space="preserve"> </v>
      </c>
      <c r="Q122" s="428"/>
      <c r="R122" s="428"/>
      <c r="S122" s="428"/>
      <c r="T122" s="428"/>
      <c r="U122" s="428"/>
      <c r="V122" s="428"/>
      <c r="W122" s="421"/>
      <c r="X122" s="428"/>
      <c r="Y122" s="429"/>
      <c r="Z122" s="427"/>
      <c r="AA122" s="427"/>
      <c r="AB122" s="427"/>
      <c r="AC122" s="428"/>
      <c r="AD122" s="433" t="str">
        <f t="shared" si="12"/>
        <v/>
      </c>
      <c r="AE122" s="457" t="str">
        <f t="shared" si="9"/>
        <v xml:space="preserve"> </v>
      </c>
      <c r="AF122" s="428"/>
      <c r="AU122" s="434">
        <v>9</v>
      </c>
      <c r="AV122" s="434">
        <v>9</v>
      </c>
      <c r="AW122" s="434">
        <v>8</v>
      </c>
      <c r="AX122" s="435" t="str">
        <f t="shared" si="10"/>
        <v>998</v>
      </c>
      <c r="AY122" s="434" t="s">
        <v>94</v>
      </c>
    </row>
    <row r="123" spans="1:51">
      <c r="A123" s="425"/>
      <c r="B123" s="426"/>
      <c r="C123" s="425"/>
      <c r="D123" s="425"/>
      <c r="E123" s="425"/>
      <c r="F123" s="425"/>
      <c r="G123" s="425"/>
      <c r="H123" s="427"/>
      <c r="I123" s="428"/>
      <c r="J123" s="428"/>
      <c r="K123" s="428"/>
      <c r="L123" s="427"/>
      <c r="M123" s="428"/>
      <c r="N123" s="427"/>
      <c r="O123" s="431" t="str">
        <f t="shared" si="11"/>
        <v/>
      </c>
      <c r="P123" s="457" t="str">
        <f t="shared" si="8"/>
        <v xml:space="preserve"> </v>
      </c>
      <c r="Q123" s="428"/>
      <c r="R123" s="428"/>
      <c r="S123" s="428"/>
      <c r="T123" s="428"/>
      <c r="U123" s="428"/>
      <c r="V123" s="428"/>
      <c r="W123" s="421"/>
      <c r="X123" s="428"/>
      <c r="Y123" s="429"/>
      <c r="Z123" s="427"/>
      <c r="AA123" s="427"/>
      <c r="AB123" s="427"/>
      <c r="AC123" s="428"/>
      <c r="AD123" s="433" t="str">
        <f t="shared" si="12"/>
        <v/>
      </c>
      <c r="AE123" s="457" t="str">
        <f t="shared" si="9"/>
        <v xml:space="preserve"> </v>
      </c>
      <c r="AF123" s="428"/>
      <c r="AU123" s="434">
        <v>9</v>
      </c>
      <c r="AV123" s="434">
        <v>9</v>
      </c>
      <c r="AW123" s="434">
        <v>7</v>
      </c>
      <c r="AX123" s="435" t="str">
        <f t="shared" si="10"/>
        <v>997</v>
      </c>
      <c r="AY123" s="434" t="s">
        <v>94</v>
      </c>
    </row>
    <row r="124" spans="1:51">
      <c r="A124" s="425"/>
      <c r="B124" s="426"/>
      <c r="C124" s="425"/>
      <c r="D124" s="425"/>
      <c r="E124" s="425"/>
      <c r="F124" s="425"/>
      <c r="G124" s="425"/>
      <c r="H124" s="427"/>
      <c r="I124" s="428"/>
      <c r="J124" s="428"/>
      <c r="K124" s="428"/>
      <c r="L124" s="427"/>
      <c r="M124" s="428"/>
      <c r="N124" s="427"/>
      <c r="O124" s="431" t="str">
        <f t="shared" si="11"/>
        <v/>
      </c>
      <c r="P124" s="457" t="str">
        <f t="shared" si="8"/>
        <v xml:space="preserve"> </v>
      </c>
      <c r="Q124" s="428"/>
      <c r="R124" s="428"/>
      <c r="S124" s="428"/>
      <c r="T124" s="428"/>
      <c r="U124" s="428"/>
      <c r="V124" s="428"/>
      <c r="W124" s="421"/>
      <c r="X124" s="428"/>
      <c r="Y124" s="429"/>
      <c r="Z124" s="427"/>
      <c r="AA124" s="427"/>
      <c r="AB124" s="427"/>
      <c r="AC124" s="428"/>
      <c r="AD124" s="433" t="str">
        <f t="shared" si="12"/>
        <v/>
      </c>
      <c r="AE124" s="457" t="str">
        <f t="shared" si="9"/>
        <v xml:space="preserve"> </v>
      </c>
      <c r="AF124" s="428"/>
      <c r="AU124" s="434">
        <v>9</v>
      </c>
      <c r="AV124" s="434">
        <v>9</v>
      </c>
      <c r="AW124" s="434">
        <v>6</v>
      </c>
      <c r="AX124" s="435" t="str">
        <f t="shared" si="10"/>
        <v>996</v>
      </c>
      <c r="AY124" s="434" t="s">
        <v>94</v>
      </c>
    </row>
    <row r="125" spans="1:51">
      <c r="A125" s="425"/>
      <c r="B125" s="426"/>
      <c r="C125" s="425"/>
      <c r="D125" s="425"/>
      <c r="E125" s="425"/>
      <c r="F125" s="425"/>
      <c r="G125" s="425"/>
      <c r="H125" s="427"/>
      <c r="I125" s="428"/>
      <c r="J125" s="428"/>
      <c r="K125" s="428"/>
      <c r="L125" s="427"/>
      <c r="M125" s="428"/>
      <c r="N125" s="427"/>
      <c r="O125" s="431" t="str">
        <f t="shared" si="11"/>
        <v/>
      </c>
      <c r="P125" s="457" t="str">
        <f t="shared" si="8"/>
        <v xml:space="preserve"> </v>
      </c>
      <c r="Q125" s="428"/>
      <c r="R125" s="428"/>
      <c r="S125" s="428"/>
      <c r="T125" s="428"/>
      <c r="U125" s="428"/>
      <c r="V125" s="428"/>
      <c r="W125" s="421"/>
      <c r="X125" s="428"/>
      <c r="Y125" s="429"/>
      <c r="Z125" s="427"/>
      <c r="AA125" s="427"/>
      <c r="AB125" s="427"/>
      <c r="AC125" s="428"/>
      <c r="AD125" s="433" t="str">
        <f t="shared" si="12"/>
        <v/>
      </c>
      <c r="AE125" s="457" t="str">
        <f t="shared" si="9"/>
        <v xml:space="preserve"> </v>
      </c>
      <c r="AF125" s="428"/>
      <c r="AU125" s="434">
        <v>9</v>
      </c>
      <c r="AV125" s="434">
        <v>9</v>
      </c>
      <c r="AW125" s="434">
        <v>5</v>
      </c>
      <c r="AX125" s="435" t="str">
        <f t="shared" si="10"/>
        <v>995</v>
      </c>
      <c r="AY125" s="434" t="s">
        <v>94</v>
      </c>
    </row>
    <row r="126" spans="1:51">
      <c r="A126" s="425"/>
      <c r="B126" s="426"/>
      <c r="C126" s="425"/>
      <c r="D126" s="425"/>
      <c r="E126" s="425"/>
      <c r="F126" s="425"/>
      <c r="G126" s="425"/>
      <c r="H126" s="427"/>
      <c r="I126" s="428"/>
      <c r="J126" s="428"/>
      <c r="K126" s="428"/>
      <c r="L126" s="427"/>
      <c r="M126" s="428"/>
      <c r="N126" s="427"/>
      <c r="O126" s="431" t="str">
        <f t="shared" si="11"/>
        <v/>
      </c>
      <c r="P126" s="457" t="str">
        <f t="shared" si="8"/>
        <v xml:space="preserve"> </v>
      </c>
      <c r="Q126" s="428"/>
      <c r="R126" s="428"/>
      <c r="S126" s="428"/>
      <c r="T126" s="428"/>
      <c r="U126" s="428"/>
      <c r="V126" s="428"/>
      <c r="W126" s="421"/>
      <c r="X126" s="428"/>
      <c r="Y126" s="429"/>
      <c r="Z126" s="427"/>
      <c r="AA126" s="427"/>
      <c r="AB126" s="427"/>
      <c r="AC126" s="428"/>
      <c r="AD126" s="433" t="str">
        <f t="shared" si="12"/>
        <v/>
      </c>
      <c r="AE126" s="457" t="str">
        <f t="shared" si="9"/>
        <v xml:space="preserve"> </v>
      </c>
      <c r="AF126" s="428"/>
      <c r="AU126" s="434">
        <v>9</v>
      </c>
      <c r="AV126" s="434">
        <v>9</v>
      </c>
      <c r="AW126" s="434">
        <v>4</v>
      </c>
      <c r="AX126" s="435" t="str">
        <f t="shared" si="10"/>
        <v>994</v>
      </c>
      <c r="AY126" s="434" t="s">
        <v>94</v>
      </c>
    </row>
    <row r="127" spans="1:51">
      <c r="A127" s="425"/>
      <c r="B127" s="426"/>
      <c r="C127" s="425"/>
      <c r="D127" s="425"/>
      <c r="E127" s="425"/>
      <c r="F127" s="425"/>
      <c r="G127" s="425"/>
      <c r="H127" s="427"/>
      <c r="I127" s="428"/>
      <c r="J127" s="428"/>
      <c r="K127" s="428"/>
      <c r="L127" s="427"/>
      <c r="M127" s="428"/>
      <c r="N127" s="427"/>
      <c r="O127" s="431" t="str">
        <f t="shared" si="11"/>
        <v/>
      </c>
      <c r="P127" s="457" t="str">
        <f t="shared" si="8"/>
        <v xml:space="preserve"> </v>
      </c>
      <c r="Q127" s="428"/>
      <c r="R127" s="428"/>
      <c r="S127" s="428"/>
      <c r="T127" s="428"/>
      <c r="U127" s="428"/>
      <c r="V127" s="428"/>
      <c r="W127" s="421"/>
      <c r="X127" s="428"/>
      <c r="Y127" s="429"/>
      <c r="Z127" s="427"/>
      <c r="AA127" s="427"/>
      <c r="AB127" s="427"/>
      <c r="AC127" s="428"/>
      <c r="AD127" s="433" t="str">
        <f t="shared" si="12"/>
        <v/>
      </c>
      <c r="AE127" s="457" t="str">
        <f t="shared" si="9"/>
        <v xml:space="preserve"> </v>
      </c>
      <c r="AF127" s="428"/>
      <c r="AU127" s="434">
        <v>9</v>
      </c>
      <c r="AV127" s="434">
        <v>9</v>
      </c>
      <c r="AW127" s="434">
        <v>3</v>
      </c>
      <c r="AX127" s="435" t="str">
        <f t="shared" si="10"/>
        <v>993</v>
      </c>
      <c r="AY127" s="434" t="s">
        <v>94</v>
      </c>
    </row>
    <row r="128" spans="1:51">
      <c r="A128" s="425"/>
      <c r="B128" s="426"/>
      <c r="C128" s="425"/>
      <c r="D128" s="425"/>
      <c r="E128" s="425"/>
      <c r="F128" s="425"/>
      <c r="G128" s="425"/>
      <c r="H128" s="427"/>
      <c r="I128" s="428"/>
      <c r="J128" s="428"/>
      <c r="K128" s="428"/>
      <c r="L128" s="427"/>
      <c r="M128" s="428"/>
      <c r="N128" s="427"/>
      <c r="O128" s="431" t="str">
        <f t="shared" si="11"/>
        <v/>
      </c>
      <c r="P128" s="457" t="str">
        <f t="shared" si="8"/>
        <v xml:space="preserve"> </v>
      </c>
      <c r="Q128" s="428"/>
      <c r="R128" s="428"/>
      <c r="S128" s="428"/>
      <c r="T128" s="428"/>
      <c r="U128" s="428"/>
      <c r="V128" s="428"/>
      <c r="W128" s="421"/>
      <c r="X128" s="428"/>
      <c r="Y128" s="429"/>
      <c r="Z128" s="427"/>
      <c r="AA128" s="427"/>
      <c r="AB128" s="427"/>
      <c r="AC128" s="428"/>
      <c r="AD128" s="433" t="str">
        <f t="shared" si="12"/>
        <v/>
      </c>
      <c r="AE128" s="457" t="str">
        <f t="shared" si="9"/>
        <v xml:space="preserve"> </v>
      </c>
      <c r="AF128" s="428"/>
      <c r="AU128" s="434">
        <v>9</v>
      </c>
      <c r="AV128" s="434">
        <v>9</v>
      </c>
      <c r="AW128" s="434">
        <v>2</v>
      </c>
      <c r="AX128" s="435" t="str">
        <f t="shared" si="10"/>
        <v>992</v>
      </c>
      <c r="AY128" s="434" t="s">
        <v>94</v>
      </c>
    </row>
    <row r="129" spans="1:51">
      <c r="A129" s="425"/>
      <c r="B129" s="426"/>
      <c r="C129" s="425"/>
      <c r="D129" s="425"/>
      <c r="E129" s="425"/>
      <c r="F129" s="425"/>
      <c r="G129" s="425"/>
      <c r="H129" s="427"/>
      <c r="I129" s="428"/>
      <c r="J129" s="428"/>
      <c r="K129" s="428"/>
      <c r="L129" s="427"/>
      <c r="M129" s="428"/>
      <c r="N129" s="427"/>
      <c r="O129" s="431" t="str">
        <f t="shared" si="11"/>
        <v/>
      </c>
      <c r="P129" s="457" t="str">
        <f t="shared" si="8"/>
        <v xml:space="preserve"> </v>
      </c>
      <c r="Q129" s="428"/>
      <c r="R129" s="428"/>
      <c r="S129" s="428"/>
      <c r="T129" s="428"/>
      <c r="U129" s="428"/>
      <c r="V129" s="428"/>
      <c r="W129" s="421"/>
      <c r="X129" s="428"/>
      <c r="Y129" s="429"/>
      <c r="Z129" s="427"/>
      <c r="AA129" s="427"/>
      <c r="AB129" s="427"/>
      <c r="AC129" s="428"/>
      <c r="AD129" s="433" t="str">
        <f t="shared" si="12"/>
        <v/>
      </c>
      <c r="AE129" s="457" t="str">
        <f t="shared" si="9"/>
        <v xml:space="preserve"> </v>
      </c>
      <c r="AF129" s="428"/>
      <c r="AU129" s="434">
        <v>9</v>
      </c>
      <c r="AV129" s="434">
        <v>9</v>
      </c>
      <c r="AW129" s="434">
        <v>1</v>
      </c>
      <c r="AX129" s="435" t="str">
        <f t="shared" si="10"/>
        <v>991</v>
      </c>
      <c r="AY129" s="434" t="s">
        <v>94</v>
      </c>
    </row>
    <row r="130" spans="1:51">
      <c r="A130" s="425"/>
      <c r="B130" s="426"/>
      <c r="C130" s="425"/>
      <c r="D130" s="425"/>
      <c r="E130" s="425"/>
      <c r="F130" s="425"/>
      <c r="G130" s="425"/>
      <c r="H130" s="427"/>
      <c r="I130" s="428"/>
      <c r="J130" s="428"/>
      <c r="K130" s="428"/>
      <c r="L130" s="427"/>
      <c r="M130" s="428"/>
      <c r="N130" s="427"/>
      <c r="O130" s="431" t="str">
        <f t="shared" si="11"/>
        <v/>
      </c>
      <c r="P130" s="457" t="str">
        <f t="shared" si="8"/>
        <v xml:space="preserve"> </v>
      </c>
      <c r="Q130" s="428"/>
      <c r="R130" s="428"/>
      <c r="S130" s="428"/>
      <c r="T130" s="428"/>
      <c r="U130" s="428"/>
      <c r="V130" s="428"/>
      <c r="W130" s="421"/>
      <c r="X130" s="428"/>
      <c r="Y130" s="429"/>
      <c r="Z130" s="427"/>
      <c r="AA130" s="427"/>
      <c r="AB130" s="427"/>
      <c r="AC130" s="428"/>
      <c r="AD130" s="433" t="str">
        <f t="shared" si="12"/>
        <v/>
      </c>
      <c r="AE130" s="457" t="str">
        <f t="shared" si="9"/>
        <v xml:space="preserve"> </v>
      </c>
      <c r="AF130" s="428"/>
      <c r="AU130" s="434">
        <v>9</v>
      </c>
      <c r="AV130" s="434">
        <v>8</v>
      </c>
      <c r="AW130" s="434">
        <v>10</v>
      </c>
      <c r="AX130" s="435" t="str">
        <f t="shared" si="10"/>
        <v>9810</v>
      </c>
      <c r="AY130" s="434" t="s">
        <v>94</v>
      </c>
    </row>
    <row r="131" spans="1:51">
      <c r="A131" s="425"/>
      <c r="B131" s="426"/>
      <c r="C131" s="425"/>
      <c r="D131" s="425"/>
      <c r="E131" s="425"/>
      <c r="F131" s="425"/>
      <c r="G131" s="425"/>
      <c r="H131" s="427"/>
      <c r="I131" s="428"/>
      <c r="J131" s="428"/>
      <c r="K131" s="428"/>
      <c r="L131" s="427"/>
      <c r="M131" s="428"/>
      <c r="N131" s="427"/>
      <c r="O131" s="431" t="str">
        <f t="shared" si="11"/>
        <v/>
      </c>
      <c r="P131" s="457" t="str">
        <f t="shared" si="8"/>
        <v xml:space="preserve"> </v>
      </c>
      <c r="Q131" s="428"/>
      <c r="R131" s="428"/>
      <c r="S131" s="428"/>
      <c r="T131" s="428"/>
      <c r="U131" s="428"/>
      <c r="V131" s="428"/>
      <c r="W131" s="421"/>
      <c r="X131" s="428"/>
      <c r="Y131" s="429"/>
      <c r="Z131" s="427"/>
      <c r="AA131" s="427"/>
      <c r="AB131" s="427"/>
      <c r="AC131" s="428"/>
      <c r="AD131" s="433" t="str">
        <f t="shared" si="12"/>
        <v/>
      </c>
      <c r="AE131" s="457" t="str">
        <f t="shared" si="9"/>
        <v xml:space="preserve"> </v>
      </c>
      <c r="AF131" s="428"/>
      <c r="AU131" s="434">
        <v>9</v>
      </c>
      <c r="AV131" s="434">
        <v>8</v>
      </c>
      <c r="AW131" s="434">
        <v>9</v>
      </c>
      <c r="AX131" s="435" t="str">
        <f t="shared" si="10"/>
        <v>989</v>
      </c>
      <c r="AY131" s="434" t="s">
        <v>94</v>
      </c>
    </row>
    <row r="132" spans="1:51">
      <c r="A132" s="425"/>
      <c r="B132" s="426"/>
      <c r="C132" s="425"/>
      <c r="D132" s="425"/>
      <c r="E132" s="425"/>
      <c r="F132" s="425"/>
      <c r="G132" s="425"/>
      <c r="H132" s="427"/>
      <c r="I132" s="428"/>
      <c r="J132" s="428"/>
      <c r="K132" s="428"/>
      <c r="L132" s="427"/>
      <c r="M132" s="428"/>
      <c r="N132" s="427"/>
      <c r="O132" s="431" t="str">
        <f t="shared" si="11"/>
        <v/>
      </c>
      <c r="P132" s="457" t="str">
        <f t="shared" si="8"/>
        <v xml:space="preserve"> </v>
      </c>
      <c r="Q132" s="428"/>
      <c r="R132" s="428"/>
      <c r="S132" s="428"/>
      <c r="T132" s="428"/>
      <c r="U132" s="428"/>
      <c r="V132" s="428"/>
      <c r="W132" s="421"/>
      <c r="X132" s="428"/>
      <c r="Y132" s="429"/>
      <c r="Z132" s="427"/>
      <c r="AA132" s="427"/>
      <c r="AB132" s="427"/>
      <c r="AC132" s="428"/>
      <c r="AD132" s="433" t="str">
        <f t="shared" si="12"/>
        <v/>
      </c>
      <c r="AE132" s="457" t="str">
        <f t="shared" si="9"/>
        <v xml:space="preserve"> </v>
      </c>
      <c r="AF132" s="428"/>
      <c r="AU132" s="434">
        <v>9</v>
      </c>
      <c r="AV132" s="434">
        <v>8</v>
      </c>
      <c r="AW132" s="434">
        <v>8</v>
      </c>
      <c r="AX132" s="435" t="str">
        <f t="shared" si="10"/>
        <v>988</v>
      </c>
      <c r="AY132" s="434" t="s">
        <v>94</v>
      </c>
    </row>
    <row r="133" spans="1:51">
      <c r="A133" s="425"/>
      <c r="B133" s="426"/>
      <c r="C133" s="425"/>
      <c r="D133" s="425"/>
      <c r="E133" s="425"/>
      <c r="F133" s="425"/>
      <c r="G133" s="425"/>
      <c r="H133" s="427"/>
      <c r="I133" s="428"/>
      <c r="J133" s="428"/>
      <c r="K133" s="428"/>
      <c r="L133" s="427"/>
      <c r="M133" s="428"/>
      <c r="N133" s="427"/>
      <c r="O133" s="431" t="str">
        <f t="shared" si="11"/>
        <v/>
      </c>
      <c r="P133" s="457" t="str">
        <f t="shared" si="8"/>
        <v xml:space="preserve"> </v>
      </c>
      <c r="Q133" s="428"/>
      <c r="R133" s="428"/>
      <c r="S133" s="428"/>
      <c r="T133" s="428"/>
      <c r="U133" s="428"/>
      <c r="V133" s="428"/>
      <c r="W133" s="421"/>
      <c r="X133" s="428"/>
      <c r="Y133" s="429"/>
      <c r="Z133" s="427"/>
      <c r="AA133" s="427"/>
      <c r="AB133" s="427"/>
      <c r="AC133" s="428"/>
      <c r="AD133" s="433" t="str">
        <f t="shared" si="12"/>
        <v/>
      </c>
      <c r="AE133" s="457" t="str">
        <f t="shared" si="9"/>
        <v xml:space="preserve"> </v>
      </c>
      <c r="AF133" s="428"/>
      <c r="AU133" s="434">
        <v>9</v>
      </c>
      <c r="AV133" s="434">
        <v>8</v>
      </c>
      <c r="AW133" s="434">
        <v>7</v>
      </c>
      <c r="AX133" s="435" t="str">
        <f t="shared" si="10"/>
        <v>987</v>
      </c>
      <c r="AY133" s="434" t="s">
        <v>94</v>
      </c>
    </row>
    <row r="134" spans="1:51">
      <c r="A134" s="425"/>
      <c r="B134" s="426"/>
      <c r="C134" s="425"/>
      <c r="D134" s="425"/>
      <c r="E134" s="425"/>
      <c r="F134" s="425"/>
      <c r="G134" s="425"/>
      <c r="H134" s="427"/>
      <c r="I134" s="428"/>
      <c r="J134" s="428"/>
      <c r="K134" s="428"/>
      <c r="L134" s="427"/>
      <c r="M134" s="428"/>
      <c r="N134" s="427"/>
      <c r="O134" s="431" t="str">
        <f t="shared" si="11"/>
        <v/>
      </c>
      <c r="P134" s="457" t="str">
        <f t="shared" si="8"/>
        <v xml:space="preserve"> </v>
      </c>
      <c r="Q134" s="428"/>
      <c r="R134" s="428"/>
      <c r="S134" s="428"/>
      <c r="T134" s="428"/>
      <c r="U134" s="428"/>
      <c r="V134" s="428"/>
      <c r="W134" s="421"/>
      <c r="X134" s="428"/>
      <c r="Y134" s="429"/>
      <c r="Z134" s="427"/>
      <c r="AA134" s="427"/>
      <c r="AB134" s="427"/>
      <c r="AC134" s="428"/>
      <c r="AD134" s="433" t="str">
        <f t="shared" si="12"/>
        <v/>
      </c>
      <c r="AE134" s="457" t="str">
        <f t="shared" si="9"/>
        <v xml:space="preserve"> </v>
      </c>
      <c r="AF134" s="428"/>
      <c r="AU134" s="434">
        <v>9</v>
      </c>
      <c r="AV134" s="434">
        <v>8</v>
      </c>
      <c r="AW134" s="434">
        <v>6</v>
      </c>
      <c r="AX134" s="435" t="str">
        <f t="shared" si="10"/>
        <v>986</v>
      </c>
      <c r="AY134" s="434" t="s">
        <v>94</v>
      </c>
    </row>
    <row r="135" spans="1:51">
      <c r="A135" s="425"/>
      <c r="B135" s="426"/>
      <c r="C135" s="425"/>
      <c r="D135" s="425"/>
      <c r="E135" s="425"/>
      <c r="F135" s="425"/>
      <c r="G135" s="425"/>
      <c r="H135" s="427"/>
      <c r="I135" s="428"/>
      <c r="J135" s="428"/>
      <c r="K135" s="428"/>
      <c r="L135" s="427"/>
      <c r="M135" s="428"/>
      <c r="N135" s="427"/>
      <c r="O135" s="431" t="str">
        <f t="shared" si="11"/>
        <v/>
      </c>
      <c r="P135" s="457" t="str">
        <f t="shared" si="8"/>
        <v xml:space="preserve"> </v>
      </c>
      <c r="Q135" s="428"/>
      <c r="R135" s="428"/>
      <c r="S135" s="428"/>
      <c r="T135" s="428"/>
      <c r="U135" s="428"/>
      <c r="V135" s="428"/>
      <c r="W135" s="421"/>
      <c r="X135" s="428"/>
      <c r="Y135" s="429"/>
      <c r="Z135" s="427"/>
      <c r="AA135" s="427"/>
      <c r="AB135" s="427"/>
      <c r="AC135" s="428"/>
      <c r="AD135" s="433" t="str">
        <f t="shared" si="12"/>
        <v/>
      </c>
      <c r="AE135" s="457" t="str">
        <f t="shared" si="9"/>
        <v xml:space="preserve"> </v>
      </c>
      <c r="AF135" s="428"/>
      <c r="AU135" s="434">
        <v>9</v>
      </c>
      <c r="AV135" s="434">
        <v>8</v>
      </c>
      <c r="AW135" s="434">
        <v>5</v>
      </c>
      <c r="AX135" s="435" t="str">
        <f t="shared" si="10"/>
        <v>985</v>
      </c>
      <c r="AY135" s="434" t="s">
        <v>94</v>
      </c>
    </row>
    <row r="136" spans="1:51">
      <c r="A136" s="425"/>
      <c r="B136" s="426"/>
      <c r="C136" s="425"/>
      <c r="D136" s="425"/>
      <c r="E136" s="425"/>
      <c r="F136" s="425"/>
      <c r="G136" s="425"/>
      <c r="H136" s="427"/>
      <c r="I136" s="428"/>
      <c r="J136" s="428"/>
      <c r="K136" s="428"/>
      <c r="L136" s="427"/>
      <c r="M136" s="428"/>
      <c r="N136" s="427"/>
      <c r="O136" s="431" t="str">
        <f t="shared" si="11"/>
        <v/>
      </c>
      <c r="P136" s="457" t="str">
        <f t="shared" si="8"/>
        <v xml:space="preserve"> </v>
      </c>
      <c r="Q136" s="428"/>
      <c r="R136" s="428"/>
      <c r="S136" s="428"/>
      <c r="T136" s="428"/>
      <c r="U136" s="428"/>
      <c r="V136" s="428"/>
      <c r="W136" s="421"/>
      <c r="X136" s="428"/>
      <c r="Y136" s="429"/>
      <c r="Z136" s="427"/>
      <c r="AA136" s="427"/>
      <c r="AB136" s="427"/>
      <c r="AC136" s="428"/>
      <c r="AD136" s="433" t="str">
        <f t="shared" si="12"/>
        <v/>
      </c>
      <c r="AE136" s="457" t="str">
        <f t="shared" si="9"/>
        <v xml:space="preserve"> </v>
      </c>
      <c r="AF136" s="428"/>
      <c r="AU136" s="434">
        <v>9</v>
      </c>
      <c r="AV136" s="434">
        <v>8</v>
      </c>
      <c r="AW136" s="434">
        <v>4</v>
      </c>
      <c r="AX136" s="435" t="str">
        <f t="shared" si="10"/>
        <v>984</v>
      </c>
      <c r="AY136" s="434" t="s">
        <v>94</v>
      </c>
    </row>
    <row r="137" spans="1:51">
      <c r="A137" s="425"/>
      <c r="B137" s="426"/>
      <c r="C137" s="425"/>
      <c r="D137" s="425"/>
      <c r="E137" s="425"/>
      <c r="F137" s="425"/>
      <c r="G137" s="425"/>
      <c r="H137" s="427"/>
      <c r="I137" s="428"/>
      <c r="J137" s="428"/>
      <c r="K137" s="428"/>
      <c r="L137" s="427"/>
      <c r="M137" s="428"/>
      <c r="N137" s="427"/>
      <c r="O137" s="431" t="str">
        <f t="shared" si="11"/>
        <v/>
      </c>
      <c r="P137" s="457" t="str">
        <f t="shared" si="8"/>
        <v xml:space="preserve"> </v>
      </c>
      <c r="Q137" s="428"/>
      <c r="R137" s="428"/>
      <c r="S137" s="428"/>
      <c r="T137" s="428"/>
      <c r="U137" s="428"/>
      <c r="V137" s="428"/>
      <c r="W137" s="421"/>
      <c r="X137" s="428"/>
      <c r="Y137" s="429"/>
      <c r="Z137" s="427"/>
      <c r="AA137" s="427"/>
      <c r="AB137" s="427"/>
      <c r="AC137" s="428"/>
      <c r="AD137" s="433" t="str">
        <f t="shared" si="12"/>
        <v/>
      </c>
      <c r="AE137" s="457" t="str">
        <f t="shared" si="9"/>
        <v xml:space="preserve"> </v>
      </c>
      <c r="AF137" s="428"/>
      <c r="AU137" s="434">
        <v>9</v>
      </c>
      <c r="AV137" s="434">
        <v>8</v>
      </c>
      <c r="AW137" s="434">
        <v>3</v>
      </c>
      <c r="AX137" s="435" t="str">
        <f t="shared" si="10"/>
        <v>983</v>
      </c>
      <c r="AY137" s="434" t="s">
        <v>94</v>
      </c>
    </row>
    <row r="138" spans="1:51">
      <c r="A138" s="425"/>
      <c r="B138" s="426"/>
      <c r="C138" s="425"/>
      <c r="D138" s="425"/>
      <c r="E138" s="425"/>
      <c r="F138" s="425"/>
      <c r="G138" s="425"/>
      <c r="H138" s="427"/>
      <c r="I138" s="428"/>
      <c r="J138" s="428"/>
      <c r="K138" s="428"/>
      <c r="L138" s="427"/>
      <c r="M138" s="428"/>
      <c r="N138" s="427"/>
      <c r="O138" s="431" t="str">
        <f t="shared" si="11"/>
        <v/>
      </c>
      <c r="P138" s="457" t="str">
        <f t="shared" ref="P138:P201" si="13">_xlfn.IFNA(VLOOKUP(O138,$AX$10:$AY$1009,2,FALSE), " ")</f>
        <v xml:space="preserve"> </v>
      </c>
      <c r="Q138" s="428"/>
      <c r="R138" s="428"/>
      <c r="S138" s="428"/>
      <c r="T138" s="428"/>
      <c r="U138" s="428"/>
      <c r="V138" s="428"/>
      <c r="W138" s="421"/>
      <c r="X138" s="428"/>
      <c r="Y138" s="429"/>
      <c r="Z138" s="427"/>
      <c r="AA138" s="427"/>
      <c r="AB138" s="427"/>
      <c r="AC138" s="428"/>
      <c r="AD138" s="433" t="str">
        <f t="shared" si="12"/>
        <v/>
      </c>
      <c r="AE138" s="457" t="str">
        <f t="shared" ref="AE138:AE201" si="14">_xlfn.IFNA(VLOOKUP(AD138,$AX$10:$AY$1009,2,FALSE)," ")</f>
        <v xml:space="preserve"> </v>
      </c>
      <c r="AF138" s="428"/>
      <c r="AU138" s="434">
        <v>9</v>
      </c>
      <c r="AV138" s="434">
        <v>8</v>
      </c>
      <c r="AW138" s="434">
        <v>2</v>
      </c>
      <c r="AX138" s="435" t="str">
        <f t="shared" si="10"/>
        <v>982</v>
      </c>
      <c r="AY138" s="434" t="s">
        <v>94</v>
      </c>
    </row>
    <row r="139" spans="1:51">
      <c r="A139" s="425"/>
      <c r="B139" s="426"/>
      <c r="C139" s="425"/>
      <c r="D139" s="425"/>
      <c r="E139" s="425"/>
      <c r="F139" s="425"/>
      <c r="G139" s="425"/>
      <c r="H139" s="427"/>
      <c r="I139" s="428"/>
      <c r="J139" s="428"/>
      <c r="K139" s="428"/>
      <c r="L139" s="427"/>
      <c r="M139" s="428"/>
      <c r="N139" s="427"/>
      <c r="O139" s="431" t="str">
        <f t="shared" si="11"/>
        <v/>
      </c>
      <c r="P139" s="457" t="str">
        <f t="shared" si="13"/>
        <v xml:space="preserve"> </v>
      </c>
      <c r="Q139" s="428"/>
      <c r="R139" s="428"/>
      <c r="S139" s="428"/>
      <c r="T139" s="428"/>
      <c r="U139" s="428"/>
      <c r="V139" s="428"/>
      <c r="W139" s="421"/>
      <c r="X139" s="428"/>
      <c r="Y139" s="429"/>
      <c r="Z139" s="427"/>
      <c r="AA139" s="427"/>
      <c r="AB139" s="427"/>
      <c r="AC139" s="428"/>
      <c r="AD139" s="433" t="str">
        <f t="shared" si="12"/>
        <v/>
      </c>
      <c r="AE139" s="457" t="str">
        <f t="shared" si="14"/>
        <v xml:space="preserve"> </v>
      </c>
      <c r="AF139" s="428"/>
      <c r="AU139" s="434">
        <v>9</v>
      </c>
      <c r="AV139" s="434">
        <v>8</v>
      </c>
      <c r="AW139" s="434">
        <v>1</v>
      </c>
      <c r="AX139" s="435" t="str">
        <f t="shared" ref="AX139:AX202" si="15">AU139&amp;AV139&amp;AW139</f>
        <v>981</v>
      </c>
      <c r="AY139" s="434" t="s">
        <v>94</v>
      </c>
    </row>
    <row r="140" spans="1:51">
      <c r="A140" s="425"/>
      <c r="B140" s="426"/>
      <c r="C140" s="425"/>
      <c r="D140" s="425"/>
      <c r="E140" s="425"/>
      <c r="F140" s="425"/>
      <c r="G140" s="425"/>
      <c r="H140" s="427"/>
      <c r="I140" s="428"/>
      <c r="J140" s="428"/>
      <c r="K140" s="428"/>
      <c r="L140" s="427"/>
      <c r="M140" s="428"/>
      <c r="N140" s="427"/>
      <c r="O140" s="431" t="str">
        <f t="shared" si="11"/>
        <v/>
      </c>
      <c r="P140" s="457" t="str">
        <f t="shared" si="13"/>
        <v xml:space="preserve"> </v>
      </c>
      <c r="Q140" s="428"/>
      <c r="R140" s="428"/>
      <c r="S140" s="428"/>
      <c r="T140" s="428"/>
      <c r="U140" s="428"/>
      <c r="V140" s="428"/>
      <c r="W140" s="421"/>
      <c r="X140" s="428"/>
      <c r="Y140" s="429"/>
      <c r="Z140" s="427"/>
      <c r="AA140" s="427"/>
      <c r="AB140" s="427"/>
      <c r="AC140" s="428"/>
      <c r="AD140" s="433" t="str">
        <f t="shared" si="12"/>
        <v/>
      </c>
      <c r="AE140" s="457" t="str">
        <f t="shared" si="14"/>
        <v xml:space="preserve"> </v>
      </c>
      <c r="AF140" s="428"/>
      <c r="AU140" s="434">
        <v>9</v>
      </c>
      <c r="AV140" s="434">
        <v>7</v>
      </c>
      <c r="AW140" s="434">
        <v>10</v>
      </c>
      <c r="AX140" s="435" t="str">
        <f t="shared" si="15"/>
        <v>9710</v>
      </c>
      <c r="AY140" s="434" t="s">
        <v>94</v>
      </c>
    </row>
    <row r="141" spans="1:51">
      <c r="A141" s="425"/>
      <c r="B141" s="426"/>
      <c r="C141" s="425"/>
      <c r="D141" s="425"/>
      <c r="E141" s="425"/>
      <c r="F141" s="425"/>
      <c r="G141" s="425"/>
      <c r="H141" s="427"/>
      <c r="I141" s="428"/>
      <c r="J141" s="428"/>
      <c r="K141" s="428"/>
      <c r="L141" s="427"/>
      <c r="M141" s="428"/>
      <c r="N141" s="427"/>
      <c r="O141" s="431" t="str">
        <f t="shared" si="11"/>
        <v/>
      </c>
      <c r="P141" s="457" t="str">
        <f t="shared" si="13"/>
        <v xml:space="preserve"> </v>
      </c>
      <c r="Q141" s="428"/>
      <c r="R141" s="428"/>
      <c r="S141" s="428"/>
      <c r="T141" s="428"/>
      <c r="U141" s="428"/>
      <c r="V141" s="428"/>
      <c r="W141" s="421"/>
      <c r="X141" s="428"/>
      <c r="Y141" s="429"/>
      <c r="Z141" s="427"/>
      <c r="AA141" s="427"/>
      <c r="AB141" s="427"/>
      <c r="AC141" s="428"/>
      <c r="AD141" s="433" t="str">
        <f t="shared" si="12"/>
        <v/>
      </c>
      <c r="AE141" s="457" t="str">
        <f t="shared" si="14"/>
        <v xml:space="preserve"> </v>
      </c>
      <c r="AF141" s="428"/>
      <c r="AU141" s="434">
        <v>9</v>
      </c>
      <c r="AV141" s="434">
        <v>7</v>
      </c>
      <c r="AW141" s="434">
        <v>9</v>
      </c>
      <c r="AX141" s="435" t="str">
        <f t="shared" si="15"/>
        <v>979</v>
      </c>
      <c r="AY141" s="434" t="s">
        <v>94</v>
      </c>
    </row>
    <row r="142" spans="1:51">
      <c r="A142" s="425"/>
      <c r="B142" s="426"/>
      <c r="C142" s="425"/>
      <c r="D142" s="425"/>
      <c r="E142" s="425"/>
      <c r="F142" s="425"/>
      <c r="G142" s="425"/>
      <c r="H142" s="427"/>
      <c r="I142" s="428"/>
      <c r="J142" s="428"/>
      <c r="K142" s="428"/>
      <c r="L142" s="427"/>
      <c r="M142" s="428"/>
      <c r="N142" s="427"/>
      <c r="O142" s="431" t="str">
        <f t="shared" si="11"/>
        <v/>
      </c>
      <c r="P142" s="457" t="str">
        <f t="shared" si="13"/>
        <v xml:space="preserve"> </v>
      </c>
      <c r="Q142" s="428"/>
      <c r="R142" s="428"/>
      <c r="S142" s="428"/>
      <c r="T142" s="428"/>
      <c r="U142" s="428"/>
      <c r="V142" s="428"/>
      <c r="W142" s="421"/>
      <c r="X142" s="428"/>
      <c r="Y142" s="429"/>
      <c r="Z142" s="427"/>
      <c r="AA142" s="427"/>
      <c r="AB142" s="427"/>
      <c r="AC142" s="428"/>
      <c r="AD142" s="433" t="str">
        <f t="shared" si="12"/>
        <v/>
      </c>
      <c r="AE142" s="457" t="str">
        <f t="shared" si="14"/>
        <v xml:space="preserve"> </v>
      </c>
      <c r="AF142" s="428"/>
      <c r="AU142" s="434">
        <v>9</v>
      </c>
      <c r="AV142" s="434">
        <v>7</v>
      </c>
      <c r="AW142" s="434">
        <v>8</v>
      </c>
      <c r="AX142" s="435" t="str">
        <f t="shared" si="15"/>
        <v>978</v>
      </c>
      <c r="AY142" s="434" t="s">
        <v>94</v>
      </c>
    </row>
    <row r="143" spans="1:51">
      <c r="A143" s="425"/>
      <c r="B143" s="426"/>
      <c r="C143" s="425"/>
      <c r="D143" s="425"/>
      <c r="E143" s="425"/>
      <c r="F143" s="425"/>
      <c r="G143" s="425"/>
      <c r="H143" s="427"/>
      <c r="I143" s="428"/>
      <c r="J143" s="428"/>
      <c r="K143" s="428"/>
      <c r="L143" s="427"/>
      <c r="M143" s="428"/>
      <c r="N143" s="427"/>
      <c r="O143" s="431" t="str">
        <f t="shared" si="11"/>
        <v/>
      </c>
      <c r="P143" s="457" t="str">
        <f t="shared" si="13"/>
        <v xml:space="preserve"> </v>
      </c>
      <c r="Q143" s="428"/>
      <c r="R143" s="428"/>
      <c r="S143" s="428"/>
      <c r="T143" s="428"/>
      <c r="U143" s="428"/>
      <c r="V143" s="428"/>
      <c r="W143" s="421"/>
      <c r="X143" s="428"/>
      <c r="Y143" s="429"/>
      <c r="Z143" s="427"/>
      <c r="AA143" s="427"/>
      <c r="AB143" s="427"/>
      <c r="AC143" s="428"/>
      <c r="AD143" s="433" t="str">
        <f t="shared" si="12"/>
        <v/>
      </c>
      <c r="AE143" s="457" t="str">
        <f t="shared" si="14"/>
        <v xml:space="preserve"> </v>
      </c>
      <c r="AF143" s="428"/>
      <c r="AU143" s="434">
        <v>9</v>
      </c>
      <c r="AV143" s="434">
        <v>7</v>
      </c>
      <c r="AW143" s="434">
        <v>7</v>
      </c>
      <c r="AX143" s="435" t="str">
        <f t="shared" si="15"/>
        <v>977</v>
      </c>
      <c r="AY143" s="434" t="s">
        <v>94</v>
      </c>
    </row>
    <row r="144" spans="1:51">
      <c r="A144" s="425"/>
      <c r="B144" s="426"/>
      <c r="C144" s="425"/>
      <c r="D144" s="425"/>
      <c r="E144" s="425"/>
      <c r="F144" s="425"/>
      <c r="G144" s="425"/>
      <c r="H144" s="427"/>
      <c r="I144" s="428"/>
      <c r="J144" s="428"/>
      <c r="K144" s="428"/>
      <c r="L144" s="427"/>
      <c r="M144" s="428"/>
      <c r="N144" s="427"/>
      <c r="O144" s="431" t="str">
        <f t="shared" si="11"/>
        <v/>
      </c>
      <c r="P144" s="457" t="str">
        <f t="shared" si="13"/>
        <v xml:space="preserve"> </v>
      </c>
      <c r="Q144" s="428"/>
      <c r="R144" s="428"/>
      <c r="S144" s="428"/>
      <c r="T144" s="428"/>
      <c r="U144" s="428"/>
      <c r="V144" s="428"/>
      <c r="W144" s="421"/>
      <c r="X144" s="428"/>
      <c r="Y144" s="429"/>
      <c r="Z144" s="427"/>
      <c r="AA144" s="427"/>
      <c r="AB144" s="427"/>
      <c r="AC144" s="428"/>
      <c r="AD144" s="433" t="str">
        <f t="shared" si="12"/>
        <v/>
      </c>
      <c r="AE144" s="457" t="str">
        <f t="shared" si="14"/>
        <v xml:space="preserve"> </v>
      </c>
      <c r="AF144" s="428"/>
      <c r="AU144" s="434">
        <v>9</v>
      </c>
      <c r="AV144" s="434">
        <v>7</v>
      </c>
      <c r="AW144" s="434">
        <v>6</v>
      </c>
      <c r="AX144" s="435" t="str">
        <f t="shared" si="15"/>
        <v>976</v>
      </c>
      <c r="AY144" s="434" t="s">
        <v>94</v>
      </c>
    </row>
    <row r="145" spans="1:51">
      <c r="A145" s="425"/>
      <c r="B145" s="426"/>
      <c r="C145" s="425"/>
      <c r="D145" s="425"/>
      <c r="E145" s="425"/>
      <c r="F145" s="425"/>
      <c r="G145" s="425"/>
      <c r="H145" s="427"/>
      <c r="I145" s="428"/>
      <c r="J145" s="428"/>
      <c r="K145" s="428"/>
      <c r="L145" s="427"/>
      <c r="M145" s="428"/>
      <c r="N145" s="427"/>
      <c r="O145" s="431" t="str">
        <f t="shared" si="11"/>
        <v/>
      </c>
      <c r="P145" s="457" t="str">
        <f t="shared" si="13"/>
        <v xml:space="preserve"> </v>
      </c>
      <c r="Q145" s="428"/>
      <c r="R145" s="428"/>
      <c r="S145" s="428"/>
      <c r="T145" s="428"/>
      <c r="U145" s="428"/>
      <c r="V145" s="428"/>
      <c r="W145" s="421"/>
      <c r="X145" s="428"/>
      <c r="Y145" s="429"/>
      <c r="Z145" s="427"/>
      <c r="AA145" s="427"/>
      <c r="AB145" s="427"/>
      <c r="AC145" s="428"/>
      <c r="AD145" s="433" t="str">
        <f t="shared" si="12"/>
        <v/>
      </c>
      <c r="AE145" s="457" t="str">
        <f t="shared" si="14"/>
        <v xml:space="preserve"> </v>
      </c>
      <c r="AF145" s="428"/>
      <c r="AU145" s="434">
        <v>9</v>
      </c>
      <c r="AV145" s="434">
        <v>7</v>
      </c>
      <c r="AW145" s="434">
        <v>5</v>
      </c>
      <c r="AX145" s="435" t="str">
        <f t="shared" si="15"/>
        <v>975</v>
      </c>
      <c r="AY145" s="434" t="s">
        <v>94</v>
      </c>
    </row>
    <row r="146" spans="1:51">
      <c r="A146" s="425"/>
      <c r="B146" s="426"/>
      <c r="C146" s="425"/>
      <c r="D146" s="425"/>
      <c r="E146" s="425"/>
      <c r="F146" s="425"/>
      <c r="G146" s="425"/>
      <c r="H146" s="427"/>
      <c r="I146" s="428"/>
      <c r="J146" s="428"/>
      <c r="K146" s="428"/>
      <c r="L146" s="427"/>
      <c r="M146" s="428"/>
      <c r="N146" s="427"/>
      <c r="O146" s="431" t="str">
        <f t="shared" si="11"/>
        <v/>
      </c>
      <c r="P146" s="457" t="str">
        <f t="shared" si="13"/>
        <v xml:space="preserve"> </v>
      </c>
      <c r="Q146" s="428"/>
      <c r="R146" s="428"/>
      <c r="S146" s="428"/>
      <c r="T146" s="428"/>
      <c r="U146" s="428"/>
      <c r="V146" s="428"/>
      <c r="W146" s="421"/>
      <c r="X146" s="428"/>
      <c r="Y146" s="429"/>
      <c r="Z146" s="427"/>
      <c r="AA146" s="427"/>
      <c r="AB146" s="427"/>
      <c r="AC146" s="428"/>
      <c r="AD146" s="433" t="str">
        <f t="shared" si="12"/>
        <v/>
      </c>
      <c r="AE146" s="457" t="str">
        <f t="shared" si="14"/>
        <v xml:space="preserve"> </v>
      </c>
      <c r="AF146" s="428"/>
      <c r="AU146" s="434">
        <v>9</v>
      </c>
      <c r="AV146" s="434">
        <v>7</v>
      </c>
      <c r="AW146" s="434">
        <v>4</v>
      </c>
      <c r="AX146" s="435" t="str">
        <f t="shared" si="15"/>
        <v>974</v>
      </c>
      <c r="AY146" s="434" t="s">
        <v>94</v>
      </c>
    </row>
    <row r="147" spans="1:51">
      <c r="A147" s="425"/>
      <c r="B147" s="426"/>
      <c r="C147" s="425"/>
      <c r="D147" s="425"/>
      <c r="E147" s="425"/>
      <c r="F147" s="425"/>
      <c r="G147" s="425"/>
      <c r="H147" s="427"/>
      <c r="I147" s="428"/>
      <c r="J147" s="428"/>
      <c r="K147" s="428"/>
      <c r="L147" s="427"/>
      <c r="M147" s="428"/>
      <c r="N147" s="427"/>
      <c r="O147" s="431" t="str">
        <f t="shared" si="11"/>
        <v/>
      </c>
      <c r="P147" s="457" t="str">
        <f t="shared" si="13"/>
        <v xml:space="preserve"> </v>
      </c>
      <c r="Q147" s="428"/>
      <c r="R147" s="428"/>
      <c r="S147" s="428"/>
      <c r="T147" s="428"/>
      <c r="U147" s="428"/>
      <c r="V147" s="428"/>
      <c r="W147" s="421"/>
      <c r="X147" s="428"/>
      <c r="Y147" s="429"/>
      <c r="Z147" s="427"/>
      <c r="AA147" s="427"/>
      <c r="AB147" s="427"/>
      <c r="AC147" s="428"/>
      <c r="AD147" s="433" t="str">
        <f t="shared" si="12"/>
        <v/>
      </c>
      <c r="AE147" s="457" t="str">
        <f t="shared" si="14"/>
        <v xml:space="preserve"> </v>
      </c>
      <c r="AF147" s="428"/>
      <c r="AU147" s="434">
        <v>9</v>
      </c>
      <c r="AV147" s="434">
        <v>7</v>
      </c>
      <c r="AW147" s="434">
        <v>3</v>
      </c>
      <c r="AX147" s="435" t="str">
        <f t="shared" si="15"/>
        <v>973</v>
      </c>
      <c r="AY147" s="434" t="s">
        <v>94</v>
      </c>
    </row>
    <row r="148" spans="1:51">
      <c r="A148" s="425"/>
      <c r="B148" s="426"/>
      <c r="C148" s="425"/>
      <c r="D148" s="425"/>
      <c r="E148" s="425"/>
      <c r="F148" s="425"/>
      <c r="G148" s="425"/>
      <c r="H148" s="427"/>
      <c r="I148" s="428"/>
      <c r="J148" s="428"/>
      <c r="K148" s="428"/>
      <c r="L148" s="427"/>
      <c r="M148" s="428"/>
      <c r="N148" s="427"/>
      <c r="O148" s="431" t="str">
        <f t="shared" si="11"/>
        <v/>
      </c>
      <c r="P148" s="457" t="str">
        <f t="shared" si="13"/>
        <v xml:space="preserve"> </v>
      </c>
      <c r="Q148" s="428"/>
      <c r="R148" s="428"/>
      <c r="S148" s="428"/>
      <c r="T148" s="428"/>
      <c r="U148" s="428"/>
      <c r="V148" s="428"/>
      <c r="W148" s="421"/>
      <c r="X148" s="428"/>
      <c r="Y148" s="429"/>
      <c r="Z148" s="427"/>
      <c r="AA148" s="427"/>
      <c r="AB148" s="427"/>
      <c r="AC148" s="428"/>
      <c r="AD148" s="433" t="str">
        <f t="shared" si="12"/>
        <v/>
      </c>
      <c r="AE148" s="457" t="str">
        <f t="shared" si="14"/>
        <v xml:space="preserve"> </v>
      </c>
      <c r="AF148" s="428"/>
      <c r="AU148" s="434">
        <v>9</v>
      </c>
      <c r="AV148" s="434">
        <v>7</v>
      </c>
      <c r="AW148" s="434">
        <v>2</v>
      </c>
      <c r="AX148" s="435" t="str">
        <f t="shared" si="15"/>
        <v>972</v>
      </c>
      <c r="AY148" s="434" t="s">
        <v>94</v>
      </c>
    </row>
    <row r="149" spans="1:51">
      <c r="A149" s="425"/>
      <c r="B149" s="426"/>
      <c r="C149" s="425"/>
      <c r="D149" s="425"/>
      <c r="E149" s="425"/>
      <c r="F149" s="425"/>
      <c r="G149" s="425"/>
      <c r="H149" s="427"/>
      <c r="I149" s="428"/>
      <c r="J149" s="428"/>
      <c r="K149" s="428"/>
      <c r="L149" s="427"/>
      <c r="M149" s="428"/>
      <c r="N149" s="427"/>
      <c r="O149" s="431" t="str">
        <f t="shared" si="11"/>
        <v/>
      </c>
      <c r="P149" s="457" t="str">
        <f t="shared" si="13"/>
        <v xml:space="preserve"> </v>
      </c>
      <c r="Q149" s="428"/>
      <c r="R149" s="428"/>
      <c r="S149" s="428"/>
      <c r="T149" s="428"/>
      <c r="U149" s="428"/>
      <c r="V149" s="428"/>
      <c r="W149" s="421"/>
      <c r="X149" s="428"/>
      <c r="Y149" s="429"/>
      <c r="Z149" s="427"/>
      <c r="AA149" s="427"/>
      <c r="AB149" s="427"/>
      <c r="AC149" s="428"/>
      <c r="AD149" s="433" t="str">
        <f t="shared" si="12"/>
        <v/>
      </c>
      <c r="AE149" s="457" t="str">
        <f t="shared" si="14"/>
        <v xml:space="preserve"> </v>
      </c>
      <c r="AF149" s="428"/>
      <c r="AU149" s="434">
        <v>9</v>
      </c>
      <c r="AV149" s="434">
        <v>7</v>
      </c>
      <c r="AW149" s="434">
        <v>1</v>
      </c>
      <c r="AX149" s="435" t="str">
        <f t="shared" si="15"/>
        <v>971</v>
      </c>
      <c r="AY149" s="434" t="s">
        <v>94</v>
      </c>
    </row>
    <row r="150" spans="1:51">
      <c r="A150" s="425"/>
      <c r="B150" s="426"/>
      <c r="C150" s="425"/>
      <c r="D150" s="425"/>
      <c r="E150" s="425"/>
      <c r="F150" s="425"/>
      <c r="G150" s="425"/>
      <c r="H150" s="427"/>
      <c r="I150" s="428"/>
      <c r="J150" s="428"/>
      <c r="K150" s="428"/>
      <c r="L150" s="427"/>
      <c r="M150" s="428"/>
      <c r="N150" s="427"/>
      <c r="O150" s="431" t="str">
        <f t="shared" si="11"/>
        <v/>
      </c>
      <c r="P150" s="457" t="str">
        <f t="shared" si="13"/>
        <v xml:space="preserve"> </v>
      </c>
      <c r="Q150" s="428"/>
      <c r="R150" s="428"/>
      <c r="S150" s="428"/>
      <c r="T150" s="428"/>
      <c r="U150" s="428"/>
      <c r="V150" s="428"/>
      <c r="W150" s="421"/>
      <c r="X150" s="428"/>
      <c r="Y150" s="429"/>
      <c r="Z150" s="427"/>
      <c r="AA150" s="427"/>
      <c r="AB150" s="427"/>
      <c r="AC150" s="428"/>
      <c r="AD150" s="433" t="str">
        <f t="shared" si="12"/>
        <v/>
      </c>
      <c r="AE150" s="457" t="str">
        <f t="shared" si="14"/>
        <v xml:space="preserve"> </v>
      </c>
      <c r="AF150" s="428"/>
      <c r="AU150" s="434">
        <v>9</v>
      </c>
      <c r="AV150" s="434">
        <v>6</v>
      </c>
      <c r="AW150" s="434">
        <v>10</v>
      </c>
      <c r="AX150" s="435" t="str">
        <f t="shared" si="15"/>
        <v>9610</v>
      </c>
      <c r="AY150" s="434" t="s">
        <v>94</v>
      </c>
    </row>
    <row r="151" spans="1:51">
      <c r="A151" s="425"/>
      <c r="B151" s="426"/>
      <c r="C151" s="425"/>
      <c r="D151" s="425"/>
      <c r="E151" s="425"/>
      <c r="F151" s="425"/>
      <c r="G151" s="425"/>
      <c r="H151" s="427"/>
      <c r="I151" s="428"/>
      <c r="J151" s="428"/>
      <c r="K151" s="428"/>
      <c r="L151" s="427"/>
      <c r="M151" s="428"/>
      <c r="N151" s="427"/>
      <c r="O151" s="431" t="str">
        <f t="shared" si="11"/>
        <v/>
      </c>
      <c r="P151" s="457" t="str">
        <f t="shared" si="13"/>
        <v xml:space="preserve"> </v>
      </c>
      <c r="Q151" s="428"/>
      <c r="R151" s="428"/>
      <c r="S151" s="428"/>
      <c r="T151" s="428"/>
      <c r="U151" s="428"/>
      <c r="V151" s="428"/>
      <c r="W151" s="421"/>
      <c r="X151" s="428"/>
      <c r="Y151" s="429"/>
      <c r="Z151" s="427"/>
      <c r="AA151" s="427"/>
      <c r="AB151" s="427"/>
      <c r="AC151" s="428"/>
      <c r="AD151" s="433" t="str">
        <f t="shared" si="12"/>
        <v/>
      </c>
      <c r="AE151" s="457" t="str">
        <f t="shared" si="14"/>
        <v xml:space="preserve"> </v>
      </c>
      <c r="AF151" s="428"/>
      <c r="AU151" s="434">
        <v>9</v>
      </c>
      <c r="AV151" s="434">
        <v>6</v>
      </c>
      <c r="AW151" s="434">
        <v>9</v>
      </c>
      <c r="AX151" s="435" t="str">
        <f t="shared" si="15"/>
        <v>969</v>
      </c>
      <c r="AY151" s="434" t="s">
        <v>94</v>
      </c>
    </row>
    <row r="152" spans="1:51">
      <c r="A152" s="425"/>
      <c r="B152" s="426"/>
      <c r="C152" s="425"/>
      <c r="D152" s="425"/>
      <c r="E152" s="425"/>
      <c r="F152" s="425"/>
      <c r="G152" s="425"/>
      <c r="H152" s="427"/>
      <c r="I152" s="428"/>
      <c r="J152" s="428"/>
      <c r="K152" s="428"/>
      <c r="L152" s="427"/>
      <c r="M152" s="428"/>
      <c r="N152" s="427"/>
      <c r="O152" s="431" t="str">
        <f t="shared" si="11"/>
        <v/>
      </c>
      <c r="P152" s="457" t="str">
        <f t="shared" si="13"/>
        <v xml:space="preserve"> </v>
      </c>
      <c r="Q152" s="428"/>
      <c r="R152" s="428"/>
      <c r="S152" s="428"/>
      <c r="T152" s="428"/>
      <c r="U152" s="428"/>
      <c r="V152" s="428"/>
      <c r="W152" s="421"/>
      <c r="X152" s="428"/>
      <c r="Y152" s="429"/>
      <c r="Z152" s="427"/>
      <c r="AA152" s="427"/>
      <c r="AB152" s="427"/>
      <c r="AC152" s="428"/>
      <c r="AD152" s="433" t="str">
        <f t="shared" si="12"/>
        <v/>
      </c>
      <c r="AE152" s="457" t="str">
        <f t="shared" si="14"/>
        <v xml:space="preserve"> </v>
      </c>
      <c r="AF152" s="428"/>
      <c r="AU152" s="434">
        <v>9</v>
      </c>
      <c r="AV152" s="434">
        <v>6</v>
      </c>
      <c r="AW152" s="434">
        <v>8</v>
      </c>
      <c r="AX152" s="435" t="str">
        <f t="shared" si="15"/>
        <v>968</v>
      </c>
      <c r="AY152" s="434" t="s">
        <v>94</v>
      </c>
    </row>
    <row r="153" spans="1:51">
      <c r="A153" s="425"/>
      <c r="B153" s="426"/>
      <c r="C153" s="425"/>
      <c r="D153" s="425"/>
      <c r="E153" s="425"/>
      <c r="F153" s="425"/>
      <c r="G153" s="425"/>
      <c r="H153" s="427"/>
      <c r="I153" s="428"/>
      <c r="J153" s="428"/>
      <c r="K153" s="428"/>
      <c r="L153" s="427"/>
      <c r="M153" s="428"/>
      <c r="N153" s="427"/>
      <c r="O153" s="431" t="str">
        <f t="shared" si="11"/>
        <v/>
      </c>
      <c r="P153" s="457" t="str">
        <f t="shared" si="13"/>
        <v xml:space="preserve"> </v>
      </c>
      <c r="Q153" s="428"/>
      <c r="R153" s="428"/>
      <c r="S153" s="428"/>
      <c r="T153" s="428"/>
      <c r="U153" s="428"/>
      <c r="V153" s="428"/>
      <c r="W153" s="421"/>
      <c r="X153" s="428"/>
      <c r="Y153" s="429"/>
      <c r="Z153" s="427"/>
      <c r="AA153" s="427"/>
      <c r="AB153" s="427"/>
      <c r="AC153" s="428"/>
      <c r="AD153" s="433" t="str">
        <f t="shared" si="12"/>
        <v/>
      </c>
      <c r="AE153" s="457" t="str">
        <f t="shared" si="14"/>
        <v xml:space="preserve"> </v>
      </c>
      <c r="AF153" s="428"/>
      <c r="AU153" s="434">
        <v>9</v>
      </c>
      <c r="AV153" s="434">
        <v>6</v>
      </c>
      <c r="AW153" s="434">
        <v>7</v>
      </c>
      <c r="AX153" s="435" t="str">
        <f t="shared" si="15"/>
        <v>967</v>
      </c>
      <c r="AY153" s="434" t="s">
        <v>94</v>
      </c>
    </row>
    <row r="154" spans="1:51">
      <c r="A154" s="425"/>
      <c r="B154" s="426"/>
      <c r="C154" s="425"/>
      <c r="D154" s="425"/>
      <c r="E154" s="425"/>
      <c r="F154" s="425"/>
      <c r="G154" s="425"/>
      <c r="H154" s="427"/>
      <c r="I154" s="428"/>
      <c r="J154" s="428"/>
      <c r="K154" s="428"/>
      <c r="L154" s="427"/>
      <c r="M154" s="428"/>
      <c r="N154" s="427"/>
      <c r="O154" s="431" t="str">
        <f t="shared" si="11"/>
        <v/>
      </c>
      <c r="P154" s="457" t="str">
        <f t="shared" si="13"/>
        <v xml:space="preserve"> </v>
      </c>
      <c r="Q154" s="428"/>
      <c r="R154" s="428"/>
      <c r="S154" s="428"/>
      <c r="T154" s="428"/>
      <c r="U154" s="428"/>
      <c r="V154" s="428"/>
      <c r="W154" s="421"/>
      <c r="X154" s="428"/>
      <c r="Y154" s="429"/>
      <c r="Z154" s="427"/>
      <c r="AA154" s="427"/>
      <c r="AB154" s="427"/>
      <c r="AC154" s="428"/>
      <c r="AD154" s="433" t="str">
        <f t="shared" si="12"/>
        <v/>
      </c>
      <c r="AE154" s="457" t="str">
        <f t="shared" si="14"/>
        <v xml:space="preserve"> </v>
      </c>
      <c r="AF154" s="428"/>
      <c r="AU154" s="434">
        <v>9</v>
      </c>
      <c r="AV154" s="434">
        <v>6</v>
      </c>
      <c r="AW154" s="434">
        <v>6</v>
      </c>
      <c r="AX154" s="435" t="str">
        <f t="shared" si="15"/>
        <v>966</v>
      </c>
      <c r="AY154" s="434" t="s">
        <v>94</v>
      </c>
    </row>
    <row r="155" spans="1:51">
      <c r="A155" s="425"/>
      <c r="B155" s="426"/>
      <c r="C155" s="425"/>
      <c r="D155" s="425"/>
      <c r="E155" s="425"/>
      <c r="F155" s="425"/>
      <c r="G155" s="425"/>
      <c r="H155" s="427"/>
      <c r="I155" s="428"/>
      <c r="J155" s="428"/>
      <c r="K155" s="428"/>
      <c r="L155" s="427"/>
      <c r="M155" s="428"/>
      <c r="N155" s="427"/>
      <c r="O155" s="431" t="str">
        <f t="shared" si="11"/>
        <v/>
      </c>
      <c r="P155" s="457" t="str">
        <f t="shared" si="13"/>
        <v xml:space="preserve"> </v>
      </c>
      <c r="Q155" s="428"/>
      <c r="R155" s="428"/>
      <c r="S155" s="428"/>
      <c r="T155" s="428"/>
      <c r="U155" s="428"/>
      <c r="V155" s="428"/>
      <c r="W155" s="421"/>
      <c r="X155" s="428"/>
      <c r="Y155" s="429"/>
      <c r="Z155" s="427"/>
      <c r="AA155" s="427"/>
      <c r="AB155" s="427"/>
      <c r="AC155" s="428"/>
      <c r="AD155" s="433" t="str">
        <f t="shared" si="12"/>
        <v/>
      </c>
      <c r="AE155" s="457" t="str">
        <f t="shared" si="14"/>
        <v xml:space="preserve"> </v>
      </c>
      <c r="AF155" s="428"/>
      <c r="AU155" s="434">
        <v>9</v>
      </c>
      <c r="AV155" s="434">
        <v>6</v>
      </c>
      <c r="AW155" s="434">
        <v>5</v>
      </c>
      <c r="AX155" s="435" t="str">
        <f t="shared" si="15"/>
        <v>965</v>
      </c>
      <c r="AY155" s="434" t="s">
        <v>94</v>
      </c>
    </row>
    <row r="156" spans="1:51">
      <c r="A156" s="425"/>
      <c r="B156" s="426"/>
      <c r="C156" s="425"/>
      <c r="D156" s="425"/>
      <c r="E156" s="425"/>
      <c r="F156" s="425"/>
      <c r="G156" s="425"/>
      <c r="H156" s="427"/>
      <c r="I156" s="428"/>
      <c r="J156" s="428"/>
      <c r="K156" s="428"/>
      <c r="L156" s="427"/>
      <c r="M156" s="428"/>
      <c r="N156" s="427"/>
      <c r="O156" s="431" t="str">
        <f t="shared" si="11"/>
        <v/>
      </c>
      <c r="P156" s="457" t="str">
        <f t="shared" si="13"/>
        <v xml:space="preserve"> </v>
      </c>
      <c r="Q156" s="428"/>
      <c r="R156" s="428"/>
      <c r="S156" s="428"/>
      <c r="T156" s="428"/>
      <c r="U156" s="428"/>
      <c r="V156" s="428"/>
      <c r="W156" s="421"/>
      <c r="X156" s="428"/>
      <c r="Y156" s="429"/>
      <c r="Z156" s="427"/>
      <c r="AA156" s="427"/>
      <c r="AB156" s="427"/>
      <c r="AC156" s="428"/>
      <c r="AD156" s="433" t="str">
        <f t="shared" si="12"/>
        <v/>
      </c>
      <c r="AE156" s="457" t="str">
        <f t="shared" si="14"/>
        <v xml:space="preserve"> </v>
      </c>
      <c r="AF156" s="428"/>
      <c r="AU156" s="434">
        <v>9</v>
      </c>
      <c r="AV156" s="434">
        <v>6</v>
      </c>
      <c r="AW156" s="434">
        <v>4</v>
      </c>
      <c r="AX156" s="435" t="str">
        <f t="shared" si="15"/>
        <v>964</v>
      </c>
      <c r="AY156" s="434" t="s">
        <v>94</v>
      </c>
    </row>
    <row r="157" spans="1:51">
      <c r="A157" s="425"/>
      <c r="B157" s="426"/>
      <c r="C157" s="425"/>
      <c r="D157" s="425"/>
      <c r="E157" s="425"/>
      <c r="F157" s="425"/>
      <c r="G157" s="425"/>
      <c r="H157" s="427"/>
      <c r="I157" s="428"/>
      <c r="J157" s="428"/>
      <c r="K157" s="428"/>
      <c r="L157" s="427"/>
      <c r="M157" s="428"/>
      <c r="N157" s="427"/>
      <c r="O157" s="431" t="str">
        <f t="shared" si="11"/>
        <v/>
      </c>
      <c r="P157" s="457" t="str">
        <f t="shared" si="13"/>
        <v xml:space="preserve"> </v>
      </c>
      <c r="Q157" s="428"/>
      <c r="R157" s="428"/>
      <c r="S157" s="428"/>
      <c r="T157" s="428"/>
      <c r="U157" s="428"/>
      <c r="V157" s="428"/>
      <c r="W157" s="421"/>
      <c r="X157" s="428"/>
      <c r="Y157" s="429"/>
      <c r="Z157" s="427"/>
      <c r="AA157" s="427"/>
      <c r="AB157" s="427"/>
      <c r="AC157" s="428"/>
      <c r="AD157" s="433" t="str">
        <f t="shared" si="12"/>
        <v/>
      </c>
      <c r="AE157" s="457" t="str">
        <f t="shared" si="14"/>
        <v xml:space="preserve"> </v>
      </c>
      <c r="AF157" s="428"/>
      <c r="AU157" s="434">
        <v>9</v>
      </c>
      <c r="AV157" s="434">
        <v>6</v>
      </c>
      <c r="AW157" s="434">
        <v>3</v>
      </c>
      <c r="AX157" s="435" t="str">
        <f t="shared" si="15"/>
        <v>963</v>
      </c>
      <c r="AY157" s="434" t="s">
        <v>94</v>
      </c>
    </row>
    <row r="158" spans="1:51">
      <c r="A158" s="425"/>
      <c r="B158" s="426"/>
      <c r="C158" s="425"/>
      <c r="D158" s="425"/>
      <c r="E158" s="425"/>
      <c r="F158" s="425"/>
      <c r="G158" s="425"/>
      <c r="H158" s="427"/>
      <c r="I158" s="428"/>
      <c r="J158" s="428"/>
      <c r="K158" s="428"/>
      <c r="L158" s="427"/>
      <c r="M158" s="428"/>
      <c r="N158" s="427"/>
      <c r="O158" s="431" t="str">
        <f t="shared" si="11"/>
        <v/>
      </c>
      <c r="P158" s="457" t="str">
        <f t="shared" si="13"/>
        <v xml:space="preserve"> </v>
      </c>
      <c r="Q158" s="428"/>
      <c r="R158" s="428"/>
      <c r="S158" s="428"/>
      <c r="T158" s="428"/>
      <c r="U158" s="428"/>
      <c r="V158" s="428"/>
      <c r="W158" s="421"/>
      <c r="X158" s="428"/>
      <c r="Y158" s="429"/>
      <c r="Z158" s="427"/>
      <c r="AA158" s="427"/>
      <c r="AB158" s="427"/>
      <c r="AC158" s="428"/>
      <c r="AD158" s="433" t="str">
        <f t="shared" si="12"/>
        <v/>
      </c>
      <c r="AE158" s="457" t="str">
        <f t="shared" si="14"/>
        <v xml:space="preserve"> </v>
      </c>
      <c r="AF158" s="428"/>
      <c r="AU158" s="434">
        <v>9</v>
      </c>
      <c r="AV158" s="434">
        <v>6</v>
      </c>
      <c r="AW158" s="434">
        <v>2</v>
      </c>
      <c r="AX158" s="435" t="str">
        <f t="shared" si="15"/>
        <v>962</v>
      </c>
      <c r="AY158" s="434" t="s">
        <v>94</v>
      </c>
    </row>
    <row r="159" spans="1:51">
      <c r="A159" s="425"/>
      <c r="B159" s="426"/>
      <c r="C159" s="425"/>
      <c r="D159" s="425"/>
      <c r="E159" s="425"/>
      <c r="F159" s="425"/>
      <c r="G159" s="425"/>
      <c r="H159" s="427"/>
      <c r="I159" s="428"/>
      <c r="J159" s="428"/>
      <c r="K159" s="428"/>
      <c r="L159" s="427"/>
      <c r="M159" s="428"/>
      <c r="N159" s="427"/>
      <c r="O159" s="431" t="str">
        <f t="shared" si="11"/>
        <v/>
      </c>
      <c r="P159" s="457" t="str">
        <f t="shared" si="13"/>
        <v xml:space="preserve"> </v>
      </c>
      <c r="Q159" s="428"/>
      <c r="R159" s="428"/>
      <c r="S159" s="428"/>
      <c r="T159" s="428"/>
      <c r="U159" s="428"/>
      <c r="V159" s="428"/>
      <c r="W159" s="421"/>
      <c r="X159" s="428"/>
      <c r="Y159" s="429"/>
      <c r="Z159" s="427"/>
      <c r="AA159" s="427"/>
      <c r="AB159" s="427"/>
      <c r="AC159" s="428"/>
      <c r="AD159" s="433" t="str">
        <f t="shared" si="12"/>
        <v/>
      </c>
      <c r="AE159" s="457" t="str">
        <f t="shared" si="14"/>
        <v xml:space="preserve"> </v>
      </c>
      <c r="AF159" s="428"/>
      <c r="AU159" s="434">
        <v>9</v>
      </c>
      <c r="AV159" s="434">
        <v>6</v>
      </c>
      <c r="AW159" s="434">
        <v>1</v>
      </c>
      <c r="AX159" s="435" t="str">
        <f t="shared" si="15"/>
        <v>961</v>
      </c>
      <c r="AY159" s="434" t="s">
        <v>94</v>
      </c>
    </row>
    <row r="160" spans="1:51">
      <c r="A160" s="425"/>
      <c r="B160" s="426"/>
      <c r="C160" s="425"/>
      <c r="D160" s="425"/>
      <c r="E160" s="425"/>
      <c r="F160" s="425"/>
      <c r="G160" s="425"/>
      <c r="H160" s="427"/>
      <c r="I160" s="428"/>
      <c r="J160" s="428"/>
      <c r="K160" s="428"/>
      <c r="L160" s="427"/>
      <c r="M160" s="428"/>
      <c r="N160" s="427"/>
      <c r="O160" s="431" t="str">
        <f t="shared" si="11"/>
        <v/>
      </c>
      <c r="P160" s="457" t="str">
        <f t="shared" si="13"/>
        <v xml:space="preserve"> </v>
      </c>
      <c r="Q160" s="428"/>
      <c r="R160" s="428"/>
      <c r="S160" s="428"/>
      <c r="T160" s="428"/>
      <c r="U160" s="428"/>
      <c r="V160" s="428"/>
      <c r="W160" s="421"/>
      <c r="X160" s="428"/>
      <c r="Y160" s="429"/>
      <c r="Z160" s="427"/>
      <c r="AA160" s="427"/>
      <c r="AB160" s="427"/>
      <c r="AC160" s="428"/>
      <c r="AD160" s="433" t="str">
        <f t="shared" si="12"/>
        <v/>
      </c>
      <c r="AE160" s="457" t="str">
        <f t="shared" si="14"/>
        <v xml:space="preserve"> </v>
      </c>
      <c r="AF160" s="428"/>
      <c r="AU160" s="434">
        <v>9</v>
      </c>
      <c r="AV160" s="434">
        <v>5</v>
      </c>
      <c r="AW160" s="434">
        <v>10</v>
      </c>
      <c r="AX160" s="435" t="str">
        <f t="shared" si="15"/>
        <v>9510</v>
      </c>
      <c r="AY160" s="434" t="s">
        <v>94</v>
      </c>
    </row>
    <row r="161" spans="1:51">
      <c r="A161" s="425"/>
      <c r="B161" s="426"/>
      <c r="C161" s="425"/>
      <c r="D161" s="425"/>
      <c r="E161" s="425"/>
      <c r="F161" s="425"/>
      <c r="G161" s="425"/>
      <c r="H161" s="427"/>
      <c r="I161" s="428"/>
      <c r="J161" s="428"/>
      <c r="K161" s="428"/>
      <c r="L161" s="427"/>
      <c r="M161" s="428"/>
      <c r="N161" s="427"/>
      <c r="O161" s="431" t="str">
        <f t="shared" si="11"/>
        <v/>
      </c>
      <c r="P161" s="457" t="str">
        <f t="shared" si="13"/>
        <v xml:space="preserve"> </v>
      </c>
      <c r="Q161" s="428"/>
      <c r="R161" s="428"/>
      <c r="S161" s="428"/>
      <c r="T161" s="428"/>
      <c r="U161" s="428"/>
      <c r="V161" s="428"/>
      <c r="W161" s="421"/>
      <c r="X161" s="428"/>
      <c r="Y161" s="429"/>
      <c r="Z161" s="427"/>
      <c r="AA161" s="427"/>
      <c r="AB161" s="427"/>
      <c r="AC161" s="428"/>
      <c r="AD161" s="433" t="str">
        <f t="shared" si="12"/>
        <v/>
      </c>
      <c r="AE161" s="457" t="str">
        <f t="shared" si="14"/>
        <v xml:space="preserve"> </v>
      </c>
      <c r="AF161" s="428"/>
      <c r="AU161" s="434">
        <v>9</v>
      </c>
      <c r="AV161" s="434">
        <v>5</v>
      </c>
      <c r="AW161" s="434">
        <v>9</v>
      </c>
      <c r="AX161" s="435" t="str">
        <f t="shared" si="15"/>
        <v>959</v>
      </c>
      <c r="AY161" s="434" t="s">
        <v>94</v>
      </c>
    </row>
    <row r="162" spans="1:51">
      <c r="A162" s="425"/>
      <c r="B162" s="426"/>
      <c r="C162" s="425"/>
      <c r="D162" s="425"/>
      <c r="E162" s="425"/>
      <c r="F162" s="425"/>
      <c r="G162" s="425"/>
      <c r="H162" s="427"/>
      <c r="I162" s="428"/>
      <c r="J162" s="428"/>
      <c r="K162" s="428"/>
      <c r="L162" s="427"/>
      <c r="M162" s="428"/>
      <c r="N162" s="427"/>
      <c r="O162" s="431" t="str">
        <f t="shared" si="11"/>
        <v/>
      </c>
      <c r="P162" s="457" t="str">
        <f t="shared" si="13"/>
        <v xml:space="preserve"> </v>
      </c>
      <c r="Q162" s="428"/>
      <c r="R162" s="428"/>
      <c r="S162" s="428"/>
      <c r="T162" s="428"/>
      <c r="U162" s="428"/>
      <c r="V162" s="428"/>
      <c r="W162" s="421"/>
      <c r="X162" s="428"/>
      <c r="Y162" s="429"/>
      <c r="Z162" s="427"/>
      <c r="AA162" s="427"/>
      <c r="AB162" s="427"/>
      <c r="AC162" s="428"/>
      <c r="AD162" s="433" t="str">
        <f t="shared" si="12"/>
        <v/>
      </c>
      <c r="AE162" s="457" t="str">
        <f t="shared" si="14"/>
        <v xml:space="preserve"> </v>
      </c>
      <c r="AF162" s="428"/>
      <c r="AU162" s="434">
        <v>9</v>
      </c>
      <c r="AV162" s="434">
        <v>5</v>
      </c>
      <c r="AW162" s="434">
        <v>8</v>
      </c>
      <c r="AX162" s="435" t="str">
        <f t="shared" si="15"/>
        <v>958</v>
      </c>
      <c r="AY162" s="434" t="s">
        <v>94</v>
      </c>
    </row>
    <row r="163" spans="1:51">
      <c r="A163" s="425"/>
      <c r="B163" s="426"/>
      <c r="C163" s="425"/>
      <c r="D163" s="425"/>
      <c r="E163" s="425"/>
      <c r="F163" s="425"/>
      <c r="G163" s="425"/>
      <c r="H163" s="427"/>
      <c r="I163" s="428"/>
      <c r="J163" s="428"/>
      <c r="K163" s="428"/>
      <c r="L163" s="427"/>
      <c r="M163" s="428"/>
      <c r="N163" s="427"/>
      <c r="O163" s="431" t="str">
        <f t="shared" si="11"/>
        <v/>
      </c>
      <c r="P163" s="457" t="str">
        <f t="shared" si="13"/>
        <v xml:space="preserve"> </v>
      </c>
      <c r="Q163" s="428"/>
      <c r="R163" s="428"/>
      <c r="S163" s="428"/>
      <c r="T163" s="428"/>
      <c r="U163" s="428"/>
      <c r="V163" s="428"/>
      <c r="W163" s="421"/>
      <c r="X163" s="428"/>
      <c r="Y163" s="429"/>
      <c r="Z163" s="427"/>
      <c r="AA163" s="427"/>
      <c r="AB163" s="427"/>
      <c r="AC163" s="428"/>
      <c r="AD163" s="433" t="str">
        <f t="shared" si="12"/>
        <v/>
      </c>
      <c r="AE163" s="457" t="str">
        <f t="shared" si="14"/>
        <v xml:space="preserve"> </v>
      </c>
      <c r="AF163" s="428"/>
      <c r="AU163" s="434">
        <v>9</v>
      </c>
      <c r="AV163" s="434">
        <v>5</v>
      </c>
      <c r="AW163" s="434">
        <v>7</v>
      </c>
      <c r="AX163" s="435" t="str">
        <f t="shared" si="15"/>
        <v>957</v>
      </c>
      <c r="AY163" s="434" t="s">
        <v>94</v>
      </c>
    </row>
    <row r="164" spans="1:51">
      <c r="A164" s="425"/>
      <c r="B164" s="426"/>
      <c r="C164" s="425"/>
      <c r="D164" s="425"/>
      <c r="E164" s="425"/>
      <c r="F164" s="425"/>
      <c r="G164" s="425"/>
      <c r="H164" s="427"/>
      <c r="I164" s="428"/>
      <c r="J164" s="428"/>
      <c r="K164" s="428"/>
      <c r="L164" s="427"/>
      <c r="M164" s="428"/>
      <c r="N164" s="427"/>
      <c r="O164" s="431" t="str">
        <f t="shared" si="11"/>
        <v/>
      </c>
      <c r="P164" s="457" t="str">
        <f t="shared" si="13"/>
        <v xml:space="preserve"> </v>
      </c>
      <c r="Q164" s="428"/>
      <c r="R164" s="428"/>
      <c r="S164" s="428"/>
      <c r="T164" s="428"/>
      <c r="U164" s="428"/>
      <c r="V164" s="428"/>
      <c r="W164" s="421"/>
      <c r="X164" s="428"/>
      <c r="Y164" s="429"/>
      <c r="Z164" s="427"/>
      <c r="AA164" s="427"/>
      <c r="AB164" s="427"/>
      <c r="AC164" s="428"/>
      <c r="AD164" s="433" t="str">
        <f t="shared" si="12"/>
        <v/>
      </c>
      <c r="AE164" s="457" t="str">
        <f t="shared" si="14"/>
        <v xml:space="preserve"> </v>
      </c>
      <c r="AF164" s="428"/>
      <c r="AU164" s="434">
        <v>9</v>
      </c>
      <c r="AV164" s="434">
        <v>5</v>
      </c>
      <c r="AW164" s="434">
        <v>6</v>
      </c>
      <c r="AX164" s="435" t="str">
        <f t="shared" si="15"/>
        <v>956</v>
      </c>
      <c r="AY164" s="434" t="s">
        <v>94</v>
      </c>
    </row>
    <row r="165" spans="1:51">
      <c r="A165" s="425"/>
      <c r="B165" s="426"/>
      <c r="C165" s="425"/>
      <c r="D165" s="425"/>
      <c r="E165" s="425"/>
      <c r="F165" s="425"/>
      <c r="G165" s="425"/>
      <c r="H165" s="427"/>
      <c r="I165" s="428"/>
      <c r="J165" s="428"/>
      <c r="K165" s="428"/>
      <c r="L165" s="427"/>
      <c r="M165" s="428"/>
      <c r="N165" s="427"/>
      <c r="O165" s="431" t="str">
        <f t="shared" si="11"/>
        <v/>
      </c>
      <c r="P165" s="457" t="str">
        <f t="shared" si="13"/>
        <v xml:space="preserve"> </v>
      </c>
      <c r="Q165" s="428"/>
      <c r="R165" s="428"/>
      <c r="S165" s="428"/>
      <c r="T165" s="428"/>
      <c r="U165" s="428"/>
      <c r="V165" s="428"/>
      <c r="W165" s="421"/>
      <c r="X165" s="428"/>
      <c r="Y165" s="429"/>
      <c r="Z165" s="427"/>
      <c r="AA165" s="427"/>
      <c r="AB165" s="427"/>
      <c r="AC165" s="428"/>
      <c r="AD165" s="433" t="str">
        <f t="shared" si="12"/>
        <v/>
      </c>
      <c r="AE165" s="457" t="str">
        <f t="shared" si="14"/>
        <v xml:space="preserve"> </v>
      </c>
      <c r="AF165" s="428"/>
      <c r="AU165" s="434">
        <v>9</v>
      </c>
      <c r="AV165" s="434">
        <v>5</v>
      </c>
      <c r="AW165" s="434">
        <v>5</v>
      </c>
      <c r="AX165" s="435" t="str">
        <f t="shared" si="15"/>
        <v>955</v>
      </c>
      <c r="AY165" s="434" t="s">
        <v>94</v>
      </c>
    </row>
    <row r="166" spans="1:51">
      <c r="A166" s="425"/>
      <c r="B166" s="426"/>
      <c r="C166" s="425"/>
      <c r="D166" s="425"/>
      <c r="E166" s="425"/>
      <c r="F166" s="425"/>
      <c r="G166" s="425"/>
      <c r="H166" s="427"/>
      <c r="I166" s="428"/>
      <c r="J166" s="428"/>
      <c r="K166" s="428"/>
      <c r="L166" s="427"/>
      <c r="M166" s="428"/>
      <c r="N166" s="427"/>
      <c r="O166" s="431" t="str">
        <f t="shared" si="11"/>
        <v/>
      </c>
      <c r="P166" s="457" t="str">
        <f t="shared" si="13"/>
        <v xml:space="preserve"> </v>
      </c>
      <c r="Q166" s="428"/>
      <c r="R166" s="428"/>
      <c r="S166" s="428"/>
      <c r="T166" s="428"/>
      <c r="U166" s="428"/>
      <c r="V166" s="428"/>
      <c r="W166" s="421"/>
      <c r="X166" s="428"/>
      <c r="Y166" s="429"/>
      <c r="Z166" s="427"/>
      <c r="AA166" s="427"/>
      <c r="AB166" s="427"/>
      <c r="AC166" s="428"/>
      <c r="AD166" s="433" t="str">
        <f t="shared" si="12"/>
        <v/>
      </c>
      <c r="AE166" s="457" t="str">
        <f t="shared" si="14"/>
        <v xml:space="preserve"> </v>
      </c>
      <c r="AF166" s="428"/>
      <c r="AU166" s="434">
        <v>9</v>
      </c>
      <c r="AV166" s="434">
        <v>5</v>
      </c>
      <c r="AW166" s="434">
        <v>4</v>
      </c>
      <c r="AX166" s="435" t="str">
        <f t="shared" si="15"/>
        <v>954</v>
      </c>
      <c r="AY166" s="434" t="s">
        <v>94</v>
      </c>
    </row>
    <row r="167" spans="1:51">
      <c r="A167" s="425"/>
      <c r="B167" s="426"/>
      <c r="C167" s="425"/>
      <c r="D167" s="425"/>
      <c r="E167" s="425"/>
      <c r="F167" s="425"/>
      <c r="G167" s="425"/>
      <c r="H167" s="427"/>
      <c r="I167" s="428"/>
      <c r="J167" s="428"/>
      <c r="K167" s="428"/>
      <c r="L167" s="427"/>
      <c r="M167" s="428"/>
      <c r="N167" s="427"/>
      <c r="O167" s="431" t="str">
        <f t="shared" si="11"/>
        <v/>
      </c>
      <c r="P167" s="457" t="str">
        <f t="shared" si="13"/>
        <v xml:space="preserve"> </v>
      </c>
      <c r="Q167" s="428"/>
      <c r="R167" s="428"/>
      <c r="S167" s="428"/>
      <c r="T167" s="428"/>
      <c r="U167" s="428"/>
      <c r="V167" s="428"/>
      <c r="W167" s="421"/>
      <c r="X167" s="428"/>
      <c r="Y167" s="429"/>
      <c r="Z167" s="427"/>
      <c r="AA167" s="427"/>
      <c r="AB167" s="427"/>
      <c r="AC167" s="428"/>
      <c r="AD167" s="433" t="str">
        <f t="shared" si="12"/>
        <v/>
      </c>
      <c r="AE167" s="457" t="str">
        <f t="shared" si="14"/>
        <v xml:space="preserve"> </v>
      </c>
      <c r="AF167" s="428"/>
      <c r="AU167" s="434">
        <v>9</v>
      </c>
      <c r="AV167" s="434">
        <v>5</v>
      </c>
      <c r="AW167" s="434">
        <v>3</v>
      </c>
      <c r="AX167" s="435" t="str">
        <f t="shared" si="15"/>
        <v>953</v>
      </c>
      <c r="AY167" s="434" t="s">
        <v>94</v>
      </c>
    </row>
    <row r="168" spans="1:51">
      <c r="A168" s="425"/>
      <c r="B168" s="426"/>
      <c r="C168" s="425"/>
      <c r="D168" s="425"/>
      <c r="E168" s="425"/>
      <c r="F168" s="425"/>
      <c r="G168" s="425"/>
      <c r="H168" s="427"/>
      <c r="I168" s="428"/>
      <c r="J168" s="428"/>
      <c r="K168" s="428"/>
      <c r="L168" s="427"/>
      <c r="M168" s="428"/>
      <c r="N168" s="427"/>
      <c r="O168" s="431" t="str">
        <f t="shared" si="11"/>
        <v/>
      </c>
      <c r="P168" s="457" t="str">
        <f t="shared" si="13"/>
        <v xml:space="preserve"> </v>
      </c>
      <c r="Q168" s="428"/>
      <c r="R168" s="428"/>
      <c r="S168" s="428"/>
      <c r="T168" s="428"/>
      <c r="U168" s="428"/>
      <c r="V168" s="428"/>
      <c r="W168" s="421"/>
      <c r="X168" s="428"/>
      <c r="Y168" s="429"/>
      <c r="Z168" s="427"/>
      <c r="AA168" s="427"/>
      <c r="AB168" s="427"/>
      <c r="AC168" s="428"/>
      <c r="AD168" s="433" t="str">
        <f t="shared" si="12"/>
        <v/>
      </c>
      <c r="AE168" s="457" t="str">
        <f t="shared" si="14"/>
        <v xml:space="preserve"> </v>
      </c>
      <c r="AF168" s="428"/>
      <c r="AU168" s="434">
        <v>9</v>
      </c>
      <c r="AV168" s="434">
        <v>5</v>
      </c>
      <c r="AW168" s="434">
        <v>2</v>
      </c>
      <c r="AX168" s="435" t="str">
        <f t="shared" si="15"/>
        <v>952</v>
      </c>
      <c r="AY168" s="434" t="s">
        <v>94</v>
      </c>
    </row>
    <row r="169" spans="1:51">
      <c r="A169" s="425"/>
      <c r="B169" s="426"/>
      <c r="C169" s="425"/>
      <c r="D169" s="425"/>
      <c r="E169" s="425"/>
      <c r="F169" s="425"/>
      <c r="G169" s="425"/>
      <c r="H169" s="427"/>
      <c r="I169" s="428"/>
      <c r="J169" s="428"/>
      <c r="K169" s="428"/>
      <c r="L169" s="427"/>
      <c r="M169" s="428"/>
      <c r="N169" s="427"/>
      <c r="O169" s="431" t="str">
        <f t="shared" si="11"/>
        <v/>
      </c>
      <c r="P169" s="457" t="str">
        <f t="shared" si="13"/>
        <v xml:space="preserve"> </v>
      </c>
      <c r="Q169" s="428"/>
      <c r="R169" s="428"/>
      <c r="S169" s="428"/>
      <c r="T169" s="428"/>
      <c r="U169" s="428"/>
      <c r="V169" s="428"/>
      <c r="W169" s="421"/>
      <c r="X169" s="428"/>
      <c r="Y169" s="429"/>
      <c r="Z169" s="427"/>
      <c r="AA169" s="427"/>
      <c r="AB169" s="427"/>
      <c r="AC169" s="428"/>
      <c r="AD169" s="433" t="str">
        <f t="shared" si="12"/>
        <v/>
      </c>
      <c r="AE169" s="457" t="str">
        <f t="shared" si="14"/>
        <v xml:space="preserve"> </v>
      </c>
      <c r="AF169" s="428"/>
      <c r="AU169" s="434">
        <v>9</v>
      </c>
      <c r="AV169" s="434">
        <v>5</v>
      </c>
      <c r="AW169" s="434">
        <v>1</v>
      </c>
      <c r="AX169" s="435" t="str">
        <f t="shared" si="15"/>
        <v>951</v>
      </c>
      <c r="AY169" s="434" t="s">
        <v>96</v>
      </c>
    </row>
    <row r="170" spans="1:51">
      <c r="A170" s="425"/>
      <c r="B170" s="426"/>
      <c r="C170" s="425"/>
      <c r="D170" s="425"/>
      <c r="E170" s="425"/>
      <c r="F170" s="425"/>
      <c r="G170" s="425"/>
      <c r="H170" s="427"/>
      <c r="I170" s="428"/>
      <c r="J170" s="428"/>
      <c r="K170" s="428"/>
      <c r="L170" s="427"/>
      <c r="M170" s="428"/>
      <c r="N170" s="427"/>
      <c r="O170" s="431" t="str">
        <f t="shared" si="11"/>
        <v/>
      </c>
      <c r="P170" s="457" t="str">
        <f t="shared" si="13"/>
        <v xml:space="preserve"> </v>
      </c>
      <c r="Q170" s="428"/>
      <c r="R170" s="428"/>
      <c r="S170" s="428"/>
      <c r="T170" s="428"/>
      <c r="U170" s="428"/>
      <c r="V170" s="428"/>
      <c r="W170" s="421"/>
      <c r="X170" s="428"/>
      <c r="Y170" s="429"/>
      <c r="Z170" s="427"/>
      <c r="AA170" s="427"/>
      <c r="AB170" s="427"/>
      <c r="AC170" s="428"/>
      <c r="AD170" s="433" t="str">
        <f t="shared" si="12"/>
        <v/>
      </c>
      <c r="AE170" s="457" t="str">
        <f t="shared" si="14"/>
        <v xml:space="preserve"> </v>
      </c>
      <c r="AF170" s="428"/>
      <c r="AU170" s="434">
        <v>9</v>
      </c>
      <c r="AV170" s="434">
        <v>4</v>
      </c>
      <c r="AW170" s="434">
        <v>10</v>
      </c>
      <c r="AX170" s="435" t="str">
        <f t="shared" si="15"/>
        <v>9410</v>
      </c>
      <c r="AY170" s="434" t="s">
        <v>94</v>
      </c>
    </row>
    <row r="171" spans="1:51">
      <c r="A171" s="425"/>
      <c r="B171" s="426"/>
      <c r="C171" s="425"/>
      <c r="D171" s="425"/>
      <c r="E171" s="425"/>
      <c r="F171" s="425"/>
      <c r="G171" s="425"/>
      <c r="H171" s="427"/>
      <c r="I171" s="428"/>
      <c r="J171" s="428"/>
      <c r="K171" s="428"/>
      <c r="L171" s="427"/>
      <c r="M171" s="428"/>
      <c r="N171" s="427"/>
      <c r="O171" s="431" t="str">
        <f t="shared" si="11"/>
        <v/>
      </c>
      <c r="P171" s="457" t="str">
        <f t="shared" si="13"/>
        <v xml:space="preserve"> </v>
      </c>
      <c r="Q171" s="428"/>
      <c r="R171" s="428"/>
      <c r="S171" s="428"/>
      <c r="T171" s="428"/>
      <c r="U171" s="428"/>
      <c r="V171" s="428"/>
      <c r="W171" s="421"/>
      <c r="X171" s="428"/>
      <c r="Y171" s="429"/>
      <c r="Z171" s="427"/>
      <c r="AA171" s="427"/>
      <c r="AB171" s="427"/>
      <c r="AC171" s="428"/>
      <c r="AD171" s="433" t="str">
        <f t="shared" si="12"/>
        <v/>
      </c>
      <c r="AE171" s="457" t="str">
        <f t="shared" si="14"/>
        <v xml:space="preserve"> </v>
      </c>
      <c r="AF171" s="428"/>
      <c r="AU171" s="434">
        <v>9</v>
      </c>
      <c r="AV171" s="434">
        <v>4</v>
      </c>
      <c r="AW171" s="434">
        <v>9</v>
      </c>
      <c r="AX171" s="435" t="str">
        <f t="shared" si="15"/>
        <v>949</v>
      </c>
      <c r="AY171" s="434" t="s">
        <v>94</v>
      </c>
    </row>
    <row r="172" spans="1:51">
      <c r="A172" s="425"/>
      <c r="B172" s="426"/>
      <c r="C172" s="425"/>
      <c r="D172" s="425"/>
      <c r="E172" s="425"/>
      <c r="F172" s="425"/>
      <c r="G172" s="425"/>
      <c r="H172" s="427"/>
      <c r="I172" s="428"/>
      <c r="J172" s="428"/>
      <c r="K172" s="428"/>
      <c r="L172" s="427"/>
      <c r="M172" s="428"/>
      <c r="N172" s="427"/>
      <c r="O172" s="431" t="str">
        <f t="shared" si="11"/>
        <v/>
      </c>
      <c r="P172" s="457" t="str">
        <f t="shared" si="13"/>
        <v xml:space="preserve"> </v>
      </c>
      <c r="Q172" s="428"/>
      <c r="R172" s="428"/>
      <c r="S172" s="428"/>
      <c r="T172" s="428"/>
      <c r="U172" s="428"/>
      <c r="V172" s="428"/>
      <c r="W172" s="421"/>
      <c r="X172" s="428"/>
      <c r="Y172" s="429"/>
      <c r="Z172" s="427"/>
      <c r="AA172" s="427"/>
      <c r="AB172" s="427"/>
      <c r="AC172" s="428"/>
      <c r="AD172" s="433" t="str">
        <f t="shared" si="12"/>
        <v/>
      </c>
      <c r="AE172" s="457" t="str">
        <f t="shared" si="14"/>
        <v xml:space="preserve"> </v>
      </c>
      <c r="AF172" s="428"/>
      <c r="AU172" s="434">
        <v>9</v>
      </c>
      <c r="AV172" s="434">
        <v>4</v>
      </c>
      <c r="AW172" s="434">
        <v>8</v>
      </c>
      <c r="AX172" s="435" t="str">
        <f t="shared" si="15"/>
        <v>948</v>
      </c>
      <c r="AY172" s="434" t="s">
        <v>94</v>
      </c>
    </row>
    <row r="173" spans="1:51">
      <c r="A173" s="425"/>
      <c r="B173" s="426"/>
      <c r="C173" s="425"/>
      <c r="D173" s="425"/>
      <c r="E173" s="425"/>
      <c r="F173" s="425"/>
      <c r="G173" s="425"/>
      <c r="H173" s="427"/>
      <c r="I173" s="428"/>
      <c r="J173" s="428"/>
      <c r="K173" s="428"/>
      <c r="L173" s="427"/>
      <c r="M173" s="428"/>
      <c r="N173" s="427"/>
      <c r="O173" s="431" t="str">
        <f t="shared" si="11"/>
        <v/>
      </c>
      <c r="P173" s="457" t="str">
        <f t="shared" si="13"/>
        <v xml:space="preserve"> </v>
      </c>
      <c r="Q173" s="428"/>
      <c r="R173" s="428"/>
      <c r="S173" s="428"/>
      <c r="T173" s="428"/>
      <c r="U173" s="428"/>
      <c r="V173" s="428"/>
      <c r="W173" s="421"/>
      <c r="X173" s="428"/>
      <c r="Y173" s="429"/>
      <c r="Z173" s="427"/>
      <c r="AA173" s="427"/>
      <c r="AB173" s="427"/>
      <c r="AC173" s="428"/>
      <c r="AD173" s="433" t="str">
        <f t="shared" si="12"/>
        <v/>
      </c>
      <c r="AE173" s="457" t="str">
        <f t="shared" si="14"/>
        <v xml:space="preserve"> </v>
      </c>
      <c r="AF173" s="428"/>
      <c r="AU173" s="434">
        <v>9</v>
      </c>
      <c r="AV173" s="434">
        <v>4</v>
      </c>
      <c r="AW173" s="434">
        <v>7</v>
      </c>
      <c r="AX173" s="435" t="str">
        <f t="shared" si="15"/>
        <v>947</v>
      </c>
      <c r="AY173" s="434" t="s">
        <v>94</v>
      </c>
    </row>
    <row r="174" spans="1:51">
      <c r="A174" s="425"/>
      <c r="B174" s="426"/>
      <c r="C174" s="425"/>
      <c r="D174" s="425"/>
      <c r="E174" s="425"/>
      <c r="F174" s="425"/>
      <c r="G174" s="425"/>
      <c r="H174" s="427"/>
      <c r="I174" s="428"/>
      <c r="J174" s="428"/>
      <c r="K174" s="428"/>
      <c r="L174" s="427"/>
      <c r="M174" s="428"/>
      <c r="N174" s="427"/>
      <c r="O174" s="431" t="str">
        <f t="shared" si="11"/>
        <v/>
      </c>
      <c r="P174" s="457" t="str">
        <f t="shared" si="13"/>
        <v xml:space="preserve"> </v>
      </c>
      <c r="Q174" s="428"/>
      <c r="R174" s="428"/>
      <c r="S174" s="428"/>
      <c r="T174" s="428"/>
      <c r="U174" s="428"/>
      <c r="V174" s="428"/>
      <c r="W174" s="421"/>
      <c r="X174" s="428"/>
      <c r="Y174" s="429"/>
      <c r="Z174" s="427"/>
      <c r="AA174" s="427"/>
      <c r="AB174" s="427"/>
      <c r="AC174" s="428"/>
      <c r="AD174" s="433" t="str">
        <f t="shared" si="12"/>
        <v/>
      </c>
      <c r="AE174" s="457" t="str">
        <f t="shared" si="14"/>
        <v xml:space="preserve"> </v>
      </c>
      <c r="AF174" s="428"/>
      <c r="AU174" s="434">
        <v>9</v>
      </c>
      <c r="AV174" s="434">
        <v>4</v>
      </c>
      <c r="AW174" s="434">
        <v>6</v>
      </c>
      <c r="AX174" s="435" t="str">
        <f t="shared" si="15"/>
        <v>946</v>
      </c>
      <c r="AY174" s="434" t="s">
        <v>94</v>
      </c>
    </row>
    <row r="175" spans="1:51">
      <c r="A175" s="425"/>
      <c r="B175" s="426"/>
      <c r="C175" s="425"/>
      <c r="D175" s="425"/>
      <c r="E175" s="425"/>
      <c r="F175" s="425"/>
      <c r="G175" s="425"/>
      <c r="H175" s="427"/>
      <c r="I175" s="428"/>
      <c r="J175" s="428"/>
      <c r="K175" s="428"/>
      <c r="L175" s="427"/>
      <c r="M175" s="428"/>
      <c r="N175" s="427"/>
      <c r="O175" s="431" t="str">
        <f t="shared" si="11"/>
        <v/>
      </c>
      <c r="P175" s="457" t="str">
        <f t="shared" si="13"/>
        <v xml:space="preserve"> </v>
      </c>
      <c r="Q175" s="428"/>
      <c r="R175" s="428"/>
      <c r="S175" s="428"/>
      <c r="T175" s="428"/>
      <c r="U175" s="428"/>
      <c r="V175" s="428"/>
      <c r="W175" s="421"/>
      <c r="X175" s="428"/>
      <c r="Y175" s="429"/>
      <c r="Z175" s="427"/>
      <c r="AA175" s="427"/>
      <c r="AB175" s="427"/>
      <c r="AC175" s="428"/>
      <c r="AD175" s="433" t="str">
        <f t="shared" si="12"/>
        <v/>
      </c>
      <c r="AE175" s="457" t="str">
        <f t="shared" si="14"/>
        <v xml:space="preserve"> </v>
      </c>
      <c r="AF175" s="428"/>
      <c r="AU175" s="434">
        <v>9</v>
      </c>
      <c r="AV175" s="434">
        <v>4</v>
      </c>
      <c r="AW175" s="434">
        <v>5</v>
      </c>
      <c r="AX175" s="435" t="str">
        <f t="shared" si="15"/>
        <v>945</v>
      </c>
      <c r="AY175" s="434" t="s">
        <v>94</v>
      </c>
    </row>
    <row r="176" spans="1:51">
      <c r="A176" s="425"/>
      <c r="B176" s="426"/>
      <c r="C176" s="425"/>
      <c r="D176" s="425"/>
      <c r="E176" s="425"/>
      <c r="F176" s="425"/>
      <c r="G176" s="425"/>
      <c r="H176" s="427"/>
      <c r="I176" s="428"/>
      <c r="J176" s="428"/>
      <c r="K176" s="428"/>
      <c r="L176" s="427"/>
      <c r="M176" s="428"/>
      <c r="N176" s="427"/>
      <c r="O176" s="431" t="str">
        <f t="shared" si="11"/>
        <v/>
      </c>
      <c r="P176" s="457" t="str">
        <f t="shared" si="13"/>
        <v xml:space="preserve"> </v>
      </c>
      <c r="Q176" s="428"/>
      <c r="R176" s="428"/>
      <c r="S176" s="428"/>
      <c r="T176" s="428"/>
      <c r="U176" s="428"/>
      <c r="V176" s="428"/>
      <c r="W176" s="421"/>
      <c r="X176" s="428"/>
      <c r="Y176" s="429"/>
      <c r="Z176" s="427"/>
      <c r="AA176" s="427"/>
      <c r="AB176" s="427"/>
      <c r="AC176" s="428"/>
      <c r="AD176" s="433" t="str">
        <f t="shared" si="12"/>
        <v/>
      </c>
      <c r="AE176" s="457" t="str">
        <f t="shared" si="14"/>
        <v xml:space="preserve"> </v>
      </c>
      <c r="AF176" s="428"/>
      <c r="AU176" s="434">
        <v>9</v>
      </c>
      <c r="AV176" s="434">
        <v>4</v>
      </c>
      <c r="AW176" s="434">
        <v>4</v>
      </c>
      <c r="AX176" s="435" t="str">
        <f t="shared" si="15"/>
        <v>944</v>
      </c>
      <c r="AY176" s="434" t="s">
        <v>94</v>
      </c>
    </row>
    <row r="177" spans="1:51">
      <c r="A177" s="425"/>
      <c r="B177" s="426"/>
      <c r="C177" s="425"/>
      <c r="D177" s="425"/>
      <c r="E177" s="425"/>
      <c r="F177" s="425"/>
      <c r="G177" s="425"/>
      <c r="H177" s="427"/>
      <c r="I177" s="428"/>
      <c r="J177" s="428"/>
      <c r="K177" s="428"/>
      <c r="L177" s="427"/>
      <c r="M177" s="428"/>
      <c r="N177" s="427"/>
      <c r="O177" s="431" t="str">
        <f t="shared" si="11"/>
        <v/>
      </c>
      <c r="P177" s="457" t="str">
        <f t="shared" si="13"/>
        <v xml:space="preserve"> </v>
      </c>
      <c r="Q177" s="428"/>
      <c r="R177" s="428"/>
      <c r="S177" s="428"/>
      <c r="T177" s="428"/>
      <c r="U177" s="428"/>
      <c r="V177" s="428"/>
      <c r="W177" s="421"/>
      <c r="X177" s="428"/>
      <c r="Y177" s="429"/>
      <c r="Z177" s="427"/>
      <c r="AA177" s="427"/>
      <c r="AB177" s="427"/>
      <c r="AC177" s="428"/>
      <c r="AD177" s="433" t="str">
        <f t="shared" si="12"/>
        <v/>
      </c>
      <c r="AE177" s="457" t="str">
        <f t="shared" si="14"/>
        <v xml:space="preserve"> </v>
      </c>
      <c r="AF177" s="428"/>
      <c r="AU177" s="434">
        <v>9</v>
      </c>
      <c r="AV177" s="434">
        <v>4</v>
      </c>
      <c r="AW177" s="434">
        <v>3</v>
      </c>
      <c r="AX177" s="435" t="str">
        <f t="shared" si="15"/>
        <v>943</v>
      </c>
      <c r="AY177" s="434" t="s">
        <v>94</v>
      </c>
    </row>
    <row r="178" spans="1:51">
      <c r="A178" s="425"/>
      <c r="B178" s="426"/>
      <c r="C178" s="425"/>
      <c r="D178" s="425"/>
      <c r="E178" s="425"/>
      <c r="F178" s="425"/>
      <c r="G178" s="425"/>
      <c r="H178" s="427"/>
      <c r="I178" s="428"/>
      <c r="J178" s="428"/>
      <c r="K178" s="428"/>
      <c r="L178" s="427"/>
      <c r="M178" s="428"/>
      <c r="N178" s="427"/>
      <c r="O178" s="431" t="str">
        <f t="shared" ref="O178:O241" si="16">+H178&amp;L178&amp;N178</f>
        <v/>
      </c>
      <c r="P178" s="457" t="str">
        <f t="shared" si="13"/>
        <v xml:space="preserve"> </v>
      </c>
      <c r="Q178" s="428"/>
      <c r="R178" s="428"/>
      <c r="S178" s="428"/>
      <c r="T178" s="428"/>
      <c r="U178" s="428"/>
      <c r="V178" s="428"/>
      <c r="W178" s="421"/>
      <c r="X178" s="428"/>
      <c r="Y178" s="429"/>
      <c r="Z178" s="427"/>
      <c r="AA178" s="427"/>
      <c r="AB178" s="427"/>
      <c r="AC178" s="428"/>
      <c r="AD178" s="433" t="str">
        <f t="shared" ref="AD178:AD241" si="17">+Z178&amp;AA178&amp;AB178</f>
        <v/>
      </c>
      <c r="AE178" s="457" t="str">
        <f t="shared" si="14"/>
        <v xml:space="preserve"> </v>
      </c>
      <c r="AF178" s="428"/>
      <c r="AU178" s="434">
        <v>9</v>
      </c>
      <c r="AV178" s="434">
        <v>4</v>
      </c>
      <c r="AW178" s="434">
        <v>2</v>
      </c>
      <c r="AX178" s="435" t="str">
        <f t="shared" si="15"/>
        <v>942</v>
      </c>
      <c r="AY178" s="434" t="s">
        <v>94</v>
      </c>
    </row>
    <row r="179" spans="1:51">
      <c r="A179" s="425"/>
      <c r="B179" s="426"/>
      <c r="C179" s="425"/>
      <c r="D179" s="425"/>
      <c r="E179" s="425"/>
      <c r="F179" s="425"/>
      <c r="G179" s="425"/>
      <c r="H179" s="427"/>
      <c r="I179" s="428"/>
      <c r="J179" s="428"/>
      <c r="K179" s="428"/>
      <c r="L179" s="427"/>
      <c r="M179" s="428"/>
      <c r="N179" s="427"/>
      <c r="O179" s="431" t="str">
        <f t="shared" si="16"/>
        <v/>
      </c>
      <c r="P179" s="457" t="str">
        <f t="shared" si="13"/>
        <v xml:space="preserve"> </v>
      </c>
      <c r="Q179" s="428"/>
      <c r="R179" s="428"/>
      <c r="S179" s="428"/>
      <c r="T179" s="428"/>
      <c r="U179" s="428"/>
      <c r="V179" s="428"/>
      <c r="W179" s="421"/>
      <c r="X179" s="428"/>
      <c r="Y179" s="429"/>
      <c r="Z179" s="427"/>
      <c r="AA179" s="427"/>
      <c r="AB179" s="427"/>
      <c r="AC179" s="428"/>
      <c r="AD179" s="433" t="str">
        <f t="shared" si="17"/>
        <v/>
      </c>
      <c r="AE179" s="457" t="str">
        <f t="shared" si="14"/>
        <v xml:space="preserve"> </v>
      </c>
      <c r="AF179" s="428"/>
      <c r="AU179" s="434">
        <v>9</v>
      </c>
      <c r="AV179" s="434">
        <v>4</v>
      </c>
      <c r="AW179" s="434">
        <v>1</v>
      </c>
      <c r="AX179" s="435" t="str">
        <f t="shared" si="15"/>
        <v>941</v>
      </c>
      <c r="AY179" s="434" t="s">
        <v>96</v>
      </c>
    </row>
    <row r="180" spans="1:51">
      <c r="A180" s="425"/>
      <c r="B180" s="426"/>
      <c r="C180" s="425"/>
      <c r="D180" s="425"/>
      <c r="E180" s="425"/>
      <c r="F180" s="425"/>
      <c r="G180" s="425"/>
      <c r="H180" s="427"/>
      <c r="I180" s="428"/>
      <c r="J180" s="428"/>
      <c r="K180" s="428"/>
      <c r="L180" s="427"/>
      <c r="M180" s="428"/>
      <c r="N180" s="427"/>
      <c r="O180" s="431" t="str">
        <f t="shared" si="16"/>
        <v/>
      </c>
      <c r="P180" s="457" t="str">
        <f t="shared" si="13"/>
        <v xml:space="preserve"> </v>
      </c>
      <c r="Q180" s="428"/>
      <c r="R180" s="428"/>
      <c r="S180" s="428"/>
      <c r="T180" s="428"/>
      <c r="U180" s="428"/>
      <c r="V180" s="428"/>
      <c r="W180" s="421"/>
      <c r="X180" s="428"/>
      <c r="Y180" s="429"/>
      <c r="Z180" s="427"/>
      <c r="AA180" s="427"/>
      <c r="AB180" s="427"/>
      <c r="AC180" s="428"/>
      <c r="AD180" s="433" t="str">
        <f t="shared" si="17"/>
        <v/>
      </c>
      <c r="AE180" s="457" t="str">
        <f t="shared" si="14"/>
        <v xml:space="preserve"> </v>
      </c>
      <c r="AF180" s="428"/>
      <c r="AU180" s="434">
        <v>9</v>
      </c>
      <c r="AV180" s="434">
        <v>3</v>
      </c>
      <c r="AW180" s="434">
        <v>10</v>
      </c>
      <c r="AX180" s="435" t="str">
        <f t="shared" si="15"/>
        <v>9310</v>
      </c>
      <c r="AY180" s="434" t="s">
        <v>94</v>
      </c>
    </row>
    <row r="181" spans="1:51">
      <c r="A181" s="425"/>
      <c r="B181" s="426"/>
      <c r="C181" s="425"/>
      <c r="D181" s="425"/>
      <c r="E181" s="425"/>
      <c r="F181" s="425"/>
      <c r="G181" s="425"/>
      <c r="H181" s="427"/>
      <c r="I181" s="428"/>
      <c r="J181" s="428"/>
      <c r="K181" s="428"/>
      <c r="L181" s="427"/>
      <c r="M181" s="428"/>
      <c r="N181" s="427"/>
      <c r="O181" s="431" t="str">
        <f t="shared" si="16"/>
        <v/>
      </c>
      <c r="P181" s="457" t="str">
        <f t="shared" si="13"/>
        <v xml:space="preserve"> </v>
      </c>
      <c r="Q181" s="428"/>
      <c r="R181" s="428"/>
      <c r="S181" s="428"/>
      <c r="T181" s="428"/>
      <c r="U181" s="428"/>
      <c r="V181" s="428"/>
      <c r="W181" s="421"/>
      <c r="X181" s="428"/>
      <c r="Y181" s="429"/>
      <c r="Z181" s="427"/>
      <c r="AA181" s="427"/>
      <c r="AB181" s="427"/>
      <c r="AC181" s="428"/>
      <c r="AD181" s="433" t="str">
        <f t="shared" si="17"/>
        <v/>
      </c>
      <c r="AE181" s="457" t="str">
        <f t="shared" si="14"/>
        <v xml:space="preserve"> </v>
      </c>
      <c r="AF181" s="428"/>
      <c r="AU181" s="434">
        <v>9</v>
      </c>
      <c r="AV181" s="434">
        <v>3</v>
      </c>
      <c r="AW181" s="434">
        <v>9</v>
      </c>
      <c r="AX181" s="435" t="str">
        <f t="shared" si="15"/>
        <v>939</v>
      </c>
      <c r="AY181" s="434" t="s">
        <v>94</v>
      </c>
    </row>
    <row r="182" spans="1:51">
      <c r="A182" s="425"/>
      <c r="B182" s="426"/>
      <c r="C182" s="425"/>
      <c r="D182" s="425"/>
      <c r="E182" s="425"/>
      <c r="F182" s="425"/>
      <c r="G182" s="425"/>
      <c r="H182" s="427"/>
      <c r="I182" s="428"/>
      <c r="J182" s="428"/>
      <c r="K182" s="428"/>
      <c r="L182" s="427"/>
      <c r="M182" s="428"/>
      <c r="N182" s="427"/>
      <c r="O182" s="431" t="str">
        <f t="shared" si="16"/>
        <v/>
      </c>
      <c r="P182" s="457" t="str">
        <f t="shared" si="13"/>
        <v xml:space="preserve"> </v>
      </c>
      <c r="Q182" s="428"/>
      <c r="R182" s="428"/>
      <c r="S182" s="428"/>
      <c r="T182" s="428"/>
      <c r="U182" s="428"/>
      <c r="V182" s="428"/>
      <c r="W182" s="421"/>
      <c r="X182" s="428"/>
      <c r="Y182" s="429"/>
      <c r="Z182" s="427"/>
      <c r="AA182" s="427"/>
      <c r="AB182" s="427"/>
      <c r="AC182" s="428"/>
      <c r="AD182" s="433" t="str">
        <f t="shared" si="17"/>
        <v/>
      </c>
      <c r="AE182" s="457" t="str">
        <f t="shared" si="14"/>
        <v xml:space="preserve"> </v>
      </c>
      <c r="AF182" s="428"/>
      <c r="AU182" s="434">
        <v>9</v>
      </c>
      <c r="AV182" s="434">
        <v>3</v>
      </c>
      <c r="AW182" s="434">
        <v>8</v>
      </c>
      <c r="AX182" s="435" t="str">
        <f t="shared" si="15"/>
        <v>938</v>
      </c>
      <c r="AY182" s="434" t="s">
        <v>94</v>
      </c>
    </row>
    <row r="183" spans="1:51">
      <c r="A183" s="425"/>
      <c r="B183" s="426"/>
      <c r="C183" s="425"/>
      <c r="D183" s="425"/>
      <c r="E183" s="425"/>
      <c r="F183" s="425"/>
      <c r="G183" s="425"/>
      <c r="H183" s="427"/>
      <c r="I183" s="428"/>
      <c r="J183" s="428"/>
      <c r="K183" s="428"/>
      <c r="L183" s="427"/>
      <c r="M183" s="428"/>
      <c r="N183" s="427"/>
      <c r="O183" s="431" t="str">
        <f t="shared" si="16"/>
        <v/>
      </c>
      <c r="P183" s="457" t="str">
        <f t="shared" si="13"/>
        <v xml:space="preserve"> </v>
      </c>
      <c r="Q183" s="428"/>
      <c r="R183" s="428"/>
      <c r="S183" s="428"/>
      <c r="T183" s="428"/>
      <c r="U183" s="428"/>
      <c r="V183" s="428"/>
      <c r="W183" s="421"/>
      <c r="X183" s="428"/>
      <c r="Y183" s="429"/>
      <c r="Z183" s="427"/>
      <c r="AA183" s="427"/>
      <c r="AB183" s="427"/>
      <c r="AC183" s="428"/>
      <c r="AD183" s="433" t="str">
        <f t="shared" si="17"/>
        <v/>
      </c>
      <c r="AE183" s="457" t="str">
        <f t="shared" si="14"/>
        <v xml:space="preserve"> </v>
      </c>
      <c r="AF183" s="428"/>
      <c r="AU183" s="434">
        <v>9</v>
      </c>
      <c r="AV183" s="434">
        <v>3</v>
      </c>
      <c r="AW183" s="434">
        <v>7</v>
      </c>
      <c r="AX183" s="435" t="str">
        <f t="shared" si="15"/>
        <v>937</v>
      </c>
      <c r="AY183" s="434" t="s">
        <v>94</v>
      </c>
    </row>
    <row r="184" spans="1:51">
      <c r="A184" s="425"/>
      <c r="B184" s="426"/>
      <c r="C184" s="425"/>
      <c r="D184" s="425"/>
      <c r="E184" s="425"/>
      <c r="F184" s="425"/>
      <c r="G184" s="425"/>
      <c r="H184" s="427"/>
      <c r="I184" s="428"/>
      <c r="J184" s="428"/>
      <c r="K184" s="428"/>
      <c r="L184" s="427"/>
      <c r="M184" s="428"/>
      <c r="N184" s="427"/>
      <c r="O184" s="431" t="str">
        <f t="shared" si="16"/>
        <v/>
      </c>
      <c r="P184" s="457" t="str">
        <f t="shared" si="13"/>
        <v xml:space="preserve"> </v>
      </c>
      <c r="Q184" s="428"/>
      <c r="R184" s="428"/>
      <c r="S184" s="428"/>
      <c r="T184" s="428"/>
      <c r="U184" s="428"/>
      <c r="V184" s="428"/>
      <c r="W184" s="421"/>
      <c r="X184" s="428"/>
      <c r="Y184" s="429"/>
      <c r="Z184" s="427"/>
      <c r="AA184" s="427"/>
      <c r="AB184" s="427"/>
      <c r="AC184" s="428"/>
      <c r="AD184" s="433" t="str">
        <f t="shared" si="17"/>
        <v/>
      </c>
      <c r="AE184" s="457" t="str">
        <f t="shared" si="14"/>
        <v xml:space="preserve"> </v>
      </c>
      <c r="AF184" s="428"/>
      <c r="AU184" s="434">
        <v>9</v>
      </c>
      <c r="AV184" s="434">
        <v>3</v>
      </c>
      <c r="AW184" s="434">
        <v>6</v>
      </c>
      <c r="AX184" s="435" t="str">
        <f t="shared" si="15"/>
        <v>936</v>
      </c>
      <c r="AY184" s="434" t="s">
        <v>96</v>
      </c>
    </row>
    <row r="185" spans="1:51">
      <c r="A185" s="425"/>
      <c r="B185" s="426"/>
      <c r="C185" s="425"/>
      <c r="D185" s="425"/>
      <c r="E185" s="425"/>
      <c r="F185" s="425"/>
      <c r="G185" s="425"/>
      <c r="H185" s="427"/>
      <c r="I185" s="428"/>
      <c r="J185" s="428"/>
      <c r="K185" s="428"/>
      <c r="L185" s="427"/>
      <c r="M185" s="428"/>
      <c r="N185" s="427"/>
      <c r="O185" s="431" t="str">
        <f t="shared" si="16"/>
        <v/>
      </c>
      <c r="P185" s="457" t="str">
        <f t="shared" si="13"/>
        <v xml:space="preserve"> </v>
      </c>
      <c r="Q185" s="428"/>
      <c r="R185" s="428"/>
      <c r="S185" s="428"/>
      <c r="T185" s="428"/>
      <c r="U185" s="428"/>
      <c r="V185" s="428"/>
      <c r="W185" s="421"/>
      <c r="X185" s="428"/>
      <c r="Y185" s="429"/>
      <c r="Z185" s="427"/>
      <c r="AA185" s="427"/>
      <c r="AB185" s="427"/>
      <c r="AC185" s="428"/>
      <c r="AD185" s="433" t="str">
        <f t="shared" si="17"/>
        <v/>
      </c>
      <c r="AE185" s="457" t="str">
        <f t="shared" si="14"/>
        <v xml:space="preserve"> </v>
      </c>
      <c r="AF185" s="428"/>
      <c r="AU185" s="434">
        <v>9</v>
      </c>
      <c r="AV185" s="434">
        <v>3</v>
      </c>
      <c r="AW185" s="434">
        <v>5</v>
      </c>
      <c r="AX185" s="435" t="str">
        <f t="shared" si="15"/>
        <v>935</v>
      </c>
      <c r="AY185" s="434" t="s">
        <v>96</v>
      </c>
    </row>
    <row r="186" spans="1:51">
      <c r="A186" s="425"/>
      <c r="B186" s="426"/>
      <c r="C186" s="425"/>
      <c r="D186" s="425"/>
      <c r="E186" s="425"/>
      <c r="F186" s="425"/>
      <c r="G186" s="425"/>
      <c r="H186" s="427"/>
      <c r="I186" s="428"/>
      <c r="J186" s="428"/>
      <c r="K186" s="428"/>
      <c r="L186" s="427"/>
      <c r="M186" s="428"/>
      <c r="N186" s="427"/>
      <c r="O186" s="431" t="str">
        <f t="shared" si="16"/>
        <v/>
      </c>
      <c r="P186" s="457" t="str">
        <f t="shared" si="13"/>
        <v xml:space="preserve"> </v>
      </c>
      <c r="Q186" s="428"/>
      <c r="R186" s="428"/>
      <c r="S186" s="428"/>
      <c r="T186" s="428"/>
      <c r="U186" s="428"/>
      <c r="V186" s="428"/>
      <c r="W186" s="421"/>
      <c r="X186" s="428"/>
      <c r="Y186" s="429"/>
      <c r="Z186" s="427"/>
      <c r="AA186" s="427"/>
      <c r="AB186" s="427"/>
      <c r="AC186" s="428"/>
      <c r="AD186" s="433" t="str">
        <f t="shared" si="17"/>
        <v/>
      </c>
      <c r="AE186" s="457" t="str">
        <f t="shared" si="14"/>
        <v xml:space="preserve"> </v>
      </c>
      <c r="AF186" s="428"/>
      <c r="AU186" s="434">
        <v>9</v>
      </c>
      <c r="AV186" s="434">
        <v>3</v>
      </c>
      <c r="AW186" s="434">
        <v>4</v>
      </c>
      <c r="AX186" s="435" t="str">
        <f t="shared" si="15"/>
        <v>934</v>
      </c>
      <c r="AY186" s="434" t="s">
        <v>102</v>
      </c>
    </row>
    <row r="187" spans="1:51">
      <c r="A187" s="425"/>
      <c r="B187" s="426"/>
      <c r="C187" s="425"/>
      <c r="D187" s="425"/>
      <c r="E187" s="425"/>
      <c r="F187" s="425"/>
      <c r="G187" s="425"/>
      <c r="H187" s="427"/>
      <c r="I187" s="428"/>
      <c r="J187" s="428"/>
      <c r="K187" s="428"/>
      <c r="L187" s="427"/>
      <c r="M187" s="428"/>
      <c r="N187" s="427"/>
      <c r="O187" s="431" t="str">
        <f t="shared" si="16"/>
        <v/>
      </c>
      <c r="P187" s="457" t="str">
        <f t="shared" si="13"/>
        <v xml:space="preserve"> </v>
      </c>
      <c r="Q187" s="428"/>
      <c r="R187" s="428"/>
      <c r="S187" s="428"/>
      <c r="T187" s="428"/>
      <c r="U187" s="428"/>
      <c r="V187" s="428"/>
      <c r="W187" s="421"/>
      <c r="X187" s="428"/>
      <c r="Y187" s="429"/>
      <c r="Z187" s="427"/>
      <c r="AA187" s="427"/>
      <c r="AB187" s="427"/>
      <c r="AC187" s="428"/>
      <c r="AD187" s="433" t="str">
        <f t="shared" si="17"/>
        <v/>
      </c>
      <c r="AE187" s="457" t="str">
        <f t="shared" si="14"/>
        <v xml:space="preserve"> </v>
      </c>
      <c r="AF187" s="428"/>
      <c r="AU187" s="434">
        <v>9</v>
      </c>
      <c r="AV187" s="434">
        <v>3</v>
      </c>
      <c r="AW187" s="434">
        <v>3</v>
      </c>
      <c r="AX187" s="435" t="str">
        <f t="shared" si="15"/>
        <v>933</v>
      </c>
      <c r="AY187" s="434" t="s">
        <v>102</v>
      </c>
    </row>
    <row r="188" spans="1:51">
      <c r="A188" s="425"/>
      <c r="B188" s="426"/>
      <c r="C188" s="425"/>
      <c r="D188" s="425"/>
      <c r="E188" s="425"/>
      <c r="F188" s="425"/>
      <c r="G188" s="425"/>
      <c r="H188" s="427"/>
      <c r="I188" s="428"/>
      <c r="J188" s="428"/>
      <c r="K188" s="428"/>
      <c r="L188" s="427"/>
      <c r="M188" s="428"/>
      <c r="N188" s="427"/>
      <c r="O188" s="431" t="str">
        <f t="shared" si="16"/>
        <v/>
      </c>
      <c r="P188" s="457" t="str">
        <f t="shared" si="13"/>
        <v xml:space="preserve"> </v>
      </c>
      <c r="Q188" s="428"/>
      <c r="R188" s="428"/>
      <c r="S188" s="428"/>
      <c r="T188" s="428"/>
      <c r="U188" s="428"/>
      <c r="V188" s="428"/>
      <c r="W188" s="421"/>
      <c r="X188" s="428"/>
      <c r="Y188" s="429"/>
      <c r="Z188" s="427"/>
      <c r="AA188" s="427"/>
      <c r="AB188" s="427"/>
      <c r="AC188" s="428"/>
      <c r="AD188" s="433" t="str">
        <f t="shared" si="17"/>
        <v/>
      </c>
      <c r="AE188" s="457" t="str">
        <f t="shared" si="14"/>
        <v xml:space="preserve"> </v>
      </c>
      <c r="AF188" s="428"/>
      <c r="AU188" s="434">
        <v>9</v>
      </c>
      <c r="AV188" s="434">
        <v>3</v>
      </c>
      <c r="AW188" s="434">
        <v>2</v>
      </c>
      <c r="AX188" s="435" t="str">
        <f t="shared" si="15"/>
        <v>932</v>
      </c>
      <c r="AY188" s="434" t="s">
        <v>102</v>
      </c>
    </row>
    <row r="189" spans="1:51">
      <c r="A189" s="425"/>
      <c r="B189" s="426"/>
      <c r="C189" s="425"/>
      <c r="D189" s="425"/>
      <c r="E189" s="425"/>
      <c r="F189" s="425"/>
      <c r="G189" s="425"/>
      <c r="H189" s="427"/>
      <c r="I189" s="428"/>
      <c r="J189" s="428"/>
      <c r="K189" s="428"/>
      <c r="L189" s="427"/>
      <c r="M189" s="428"/>
      <c r="N189" s="427"/>
      <c r="O189" s="431" t="str">
        <f t="shared" si="16"/>
        <v/>
      </c>
      <c r="P189" s="457" t="str">
        <f t="shared" si="13"/>
        <v xml:space="preserve"> </v>
      </c>
      <c r="Q189" s="428"/>
      <c r="R189" s="428"/>
      <c r="S189" s="428"/>
      <c r="T189" s="428"/>
      <c r="U189" s="428"/>
      <c r="V189" s="428"/>
      <c r="W189" s="421"/>
      <c r="X189" s="428"/>
      <c r="Y189" s="429"/>
      <c r="Z189" s="427"/>
      <c r="AA189" s="427"/>
      <c r="AB189" s="427"/>
      <c r="AC189" s="428"/>
      <c r="AD189" s="433" t="str">
        <f t="shared" si="17"/>
        <v/>
      </c>
      <c r="AE189" s="457" t="str">
        <f t="shared" si="14"/>
        <v xml:space="preserve"> </v>
      </c>
      <c r="AF189" s="428"/>
      <c r="AU189" s="434">
        <v>9</v>
      </c>
      <c r="AV189" s="434">
        <v>3</v>
      </c>
      <c r="AW189" s="434">
        <v>1</v>
      </c>
      <c r="AX189" s="435" t="str">
        <f t="shared" si="15"/>
        <v>931</v>
      </c>
      <c r="AY189" s="434" t="s">
        <v>102</v>
      </c>
    </row>
    <row r="190" spans="1:51">
      <c r="A190" s="425"/>
      <c r="B190" s="426"/>
      <c r="C190" s="425"/>
      <c r="D190" s="425"/>
      <c r="E190" s="425"/>
      <c r="F190" s="425"/>
      <c r="G190" s="425"/>
      <c r="H190" s="427"/>
      <c r="I190" s="428"/>
      <c r="J190" s="428"/>
      <c r="K190" s="428"/>
      <c r="L190" s="427"/>
      <c r="M190" s="428"/>
      <c r="N190" s="427"/>
      <c r="O190" s="431" t="str">
        <f t="shared" si="16"/>
        <v/>
      </c>
      <c r="P190" s="457" t="str">
        <f t="shared" si="13"/>
        <v xml:space="preserve"> </v>
      </c>
      <c r="Q190" s="428"/>
      <c r="R190" s="428"/>
      <c r="S190" s="428"/>
      <c r="T190" s="428"/>
      <c r="U190" s="428"/>
      <c r="V190" s="428"/>
      <c r="W190" s="421"/>
      <c r="X190" s="428"/>
      <c r="Y190" s="429"/>
      <c r="Z190" s="427"/>
      <c r="AA190" s="427"/>
      <c r="AB190" s="427"/>
      <c r="AC190" s="428"/>
      <c r="AD190" s="433" t="str">
        <f t="shared" si="17"/>
        <v/>
      </c>
      <c r="AE190" s="457" t="str">
        <f t="shared" si="14"/>
        <v xml:space="preserve"> </v>
      </c>
      <c r="AF190" s="428"/>
      <c r="AU190" s="434">
        <v>9</v>
      </c>
      <c r="AV190" s="434">
        <v>2</v>
      </c>
      <c r="AW190" s="434">
        <v>10</v>
      </c>
      <c r="AX190" s="435" t="str">
        <f t="shared" si="15"/>
        <v>9210</v>
      </c>
      <c r="AY190" s="434" t="s">
        <v>94</v>
      </c>
    </row>
    <row r="191" spans="1:51">
      <c r="A191" s="425"/>
      <c r="B191" s="426"/>
      <c r="C191" s="425"/>
      <c r="D191" s="425"/>
      <c r="E191" s="425"/>
      <c r="F191" s="425"/>
      <c r="G191" s="425"/>
      <c r="H191" s="427"/>
      <c r="I191" s="428"/>
      <c r="J191" s="428"/>
      <c r="K191" s="428"/>
      <c r="L191" s="427"/>
      <c r="M191" s="428"/>
      <c r="N191" s="427"/>
      <c r="O191" s="431" t="str">
        <f t="shared" si="16"/>
        <v/>
      </c>
      <c r="P191" s="457" t="str">
        <f t="shared" si="13"/>
        <v xml:space="preserve"> </v>
      </c>
      <c r="Q191" s="428"/>
      <c r="R191" s="428"/>
      <c r="S191" s="428"/>
      <c r="T191" s="428"/>
      <c r="U191" s="428"/>
      <c r="V191" s="428"/>
      <c r="W191" s="421"/>
      <c r="X191" s="428"/>
      <c r="Y191" s="429"/>
      <c r="Z191" s="427"/>
      <c r="AA191" s="427"/>
      <c r="AB191" s="427"/>
      <c r="AC191" s="428"/>
      <c r="AD191" s="433" t="str">
        <f t="shared" si="17"/>
        <v/>
      </c>
      <c r="AE191" s="457" t="str">
        <f t="shared" si="14"/>
        <v xml:space="preserve"> </v>
      </c>
      <c r="AF191" s="428"/>
      <c r="AU191" s="434">
        <v>9</v>
      </c>
      <c r="AV191" s="434">
        <v>2</v>
      </c>
      <c r="AW191" s="434">
        <v>9</v>
      </c>
      <c r="AX191" s="435" t="str">
        <f t="shared" si="15"/>
        <v>929</v>
      </c>
      <c r="AY191" s="434" t="s">
        <v>94</v>
      </c>
    </row>
    <row r="192" spans="1:51">
      <c r="A192" s="425"/>
      <c r="B192" s="426"/>
      <c r="C192" s="425"/>
      <c r="D192" s="425"/>
      <c r="E192" s="425"/>
      <c r="F192" s="425"/>
      <c r="G192" s="425"/>
      <c r="H192" s="427"/>
      <c r="I192" s="428"/>
      <c r="J192" s="428"/>
      <c r="K192" s="428"/>
      <c r="L192" s="427"/>
      <c r="M192" s="428"/>
      <c r="N192" s="427"/>
      <c r="O192" s="431" t="str">
        <f t="shared" si="16"/>
        <v/>
      </c>
      <c r="P192" s="457" t="str">
        <f t="shared" si="13"/>
        <v xml:space="preserve"> </v>
      </c>
      <c r="Q192" s="428"/>
      <c r="R192" s="428"/>
      <c r="S192" s="428"/>
      <c r="T192" s="428"/>
      <c r="U192" s="428"/>
      <c r="V192" s="428"/>
      <c r="W192" s="421"/>
      <c r="X192" s="428"/>
      <c r="Y192" s="429"/>
      <c r="Z192" s="427"/>
      <c r="AA192" s="427"/>
      <c r="AB192" s="427"/>
      <c r="AC192" s="428"/>
      <c r="AD192" s="433" t="str">
        <f t="shared" si="17"/>
        <v/>
      </c>
      <c r="AE192" s="457" t="str">
        <f t="shared" si="14"/>
        <v xml:space="preserve"> </v>
      </c>
      <c r="AF192" s="428"/>
      <c r="AU192" s="434">
        <v>9</v>
      </c>
      <c r="AV192" s="434">
        <v>2</v>
      </c>
      <c r="AW192" s="434">
        <v>8</v>
      </c>
      <c r="AX192" s="435" t="str">
        <f t="shared" si="15"/>
        <v>928</v>
      </c>
      <c r="AY192" s="434" t="s">
        <v>94</v>
      </c>
    </row>
    <row r="193" spans="1:51">
      <c r="A193" s="425"/>
      <c r="B193" s="426"/>
      <c r="C193" s="425"/>
      <c r="D193" s="425"/>
      <c r="E193" s="425"/>
      <c r="F193" s="425"/>
      <c r="G193" s="425"/>
      <c r="H193" s="427"/>
      <c r="I193" s="428"/>
      <c r="J193" s="428"/>
      <c r="K193" s="428"/>
      <c r="L193" s="427"/>
      <c r="M193" s="428"/>
      <c r="N193" s="427"/>
      <c r="O193" s="431" t="str">
        <f t="shared" si="16"/>
        <v/>
      </c>
      <c r="P193" s="457" t="str">
        <f t="shared" si="13"/>
        <v xml:space="preserve"> </v>
      </c>
      <c r="Q193" s="428"/>
      <c r="R193" s="428"/>
      <c r="S193" s="428"/>
      <c r="T193" s="428"/>
      <c r="U193" s="428"/>
      <c r="V193" s="428"/>
      <c r="W193" s="421"/>
      <c r="X193" s="428"/>
      <c r="Y193" s="429"/>
      <c r="Z193" s="427"/>
      <c r="AA193" s="427"/>
      <c r="AB193" s="427"/>
      <c r="AC193" s="428"/>
      <c r="AD193" s="433" t="str">
        <f t="shared" si="17"/>
        <v/>
      </c>
      <c r="AE193" s="457" t="str">
        <f t="shared" si="14"/>
        <v xml:space="preserve"> </v>
      </c>
      <c r="AF193" s="428"/>
      <c r="AU193" s="434">
        <v>9</v>
      </c>
      <c r="AV193" s="434">
        <v>2</v>
      </c>
      <c r="AW193" s="434">
        <v>7</v>
      </c>
      <c r="AX193" s="435" t="str">
        <f t="shared" si="15"/>
        <v>927</v>
      </c>
      <c r="AY193" s="434" t="s">
        <v>94</v>
      </c>
    </row>
    <row r="194" spans="1:51">
      <c r="A194" s="425"/>
      <c r="B194" s="426"/>
      <c r="C194" s="425"/>
      <c r="D194" s="425"/>
      <c r="E194" s="425"/>
      <c r="F194" s="425"/>
      <c r="G194" s="425"/>
      <c r="H194" s="427"/>
      <c r="I194" s="428"/>
      <c r="J194" s="428"/>
      <c r="K194" s="428"/>
      <c r="L194" s="427"/>
      <c r="M194" s="428"/>
      <c r="N194" s="427"/>
      <c r="O194" s="431" t="str">
        <f t="shared" si="16"/>
        <v/>
      </c>
      <c r="P194" s="457" t="str">
        <f t="shared" si="13"/>
        <v xml:space="preserve"> </v>
      </c>
      <c r="Q194" s="428"/>
      <c r="R194" s="428"/>
      <c r="S194" s="428"/>
      <c r="T194" s="428"/>
      <c r="U194" s="428"/>
      <c r="V194" s="428"/>
      <c r="W194" s="421"/>
      <c r="X194" s="428"/>
      <c r="Y194" s="429"/>
      <c r="Z194" s="427"/>
      <c r="AA194" s="427"/>
      <c r="AB194" s="427"/>
      <c r="AC194" s="428"/>
      <c r="AD194" s="433" t="str">
        <f t="shared" si="17"/>
        <v/>
      </c>
      <c r="AE194" s="457" t="str">
        <f t="shared" si="14"/>
        <v xml:space="preserve"> </v>
      </c>
      <c r="AF194" s="428"/>
      <c r="AU194" s="434">
        <v>9</v>
      </c>
      <c r="AV194" s="434">
        <v>2</v>
      </c>
      <c r="AW194" s="434">
        <v>6</v>
      </c>
      <c r="AX194" s="435" t="str">
        <f t="shared" si="15"/>
        <v>926</v>
      </c>
      <c r="AY194" s="434" t="s">
        <v>96</v>
      </c>
    </row>
    <row r="195" spans="1:51">
      <c r="A195" s="425"/>
      <c r="B195" s="426"/>
      <c r="C195" s="425"/>
      <c r="D195" s="425"/>
      <c r="E195" s="425"/>
      <c r="F195" s="425"/>
      <c r="G195" s="425"/>
      <c r="H195" s="427"/>
      <c r="I195" s="428"/>
      <c r="J195" s="428"/>
      <c r="K195" s="428"/>
      <c r="L195" s="427"/>
      <c r="M195" s="428"/>
      <c r="N195" s="427"/>
      <c r="O195" s="431" t="str">
        <f t="shared" si="16"/>
        <v/>
      </c>
      <c r="P195" s="457" t="str">
        <f t="shared" si="13"/>
        <v xml:space="preserve"> </v>
      </c>
      <c r="Q195" s="428"/>
      <c r="R195" s="428"/>
      <c r="S195" s="428"/>
      <c r="T195" s="428"/>
      <c r="U195" s="428"/>
      <c r="V195" s="428"/>
      <c r="W195" s="421"/>
      <c r="X195" s="428"/>
      <c r="Y195" s="429"/>
      <c r="Z195" s="427"/>
      <c r="AA195" s="427"/>
      <c r="AB195" s="427"/>
      <c r="AC195" s="428"/>
      <c r="AD195" s="433" t="str">
        <f t="shared" si="17"/>
        <v/>
      </c>
      <c r="AE195" s="457" t="str">
        <f t="shared" si="14"/>
        <v xml:space="preserve"> </v>
      </c>
      <c r="AF195" s="428"/>
      <c r="AU195" s="434">
        <v>9</v>
      </c>
      <c r="AV195" s="434">
        <v>2</v>
      </c>
      <c r="AW195" s="434">
        <v>5</v>
      </c>
      <c r="AX195" s="435" t="str">
        <f t="shared" si="15"/>
        <v>925</v>
      </c>
      <c r="AY195" s="434" t="s">
        <v>96</v>
      </c>
    </row>
    <row r="196" spans="1:51">
      <c r="A196" s="425"/>
      <c r="B196" s="426"/>
      <c r="C196" s="425"/>
      <c r="D196" s="425"/>
      <c r="E196" s="425"/>
      <c r="F196" s="425"/>
      <c r="G196" s="425"/>
      <c r="H196" s="427"/>
      <c r="I196" s="428"/>
      <c r="J196" s="428"/>
      <c r="K196" s="428"/>
      <c r="L196" s="427"/>
      <c r="M196" s="428"/>
      <c r="N196" s="427"/>
      <c r="O196" s="431" t="str">
        <f t="shared" si="16"/>
        <v/>
      </c>
      <c r="P196" s="457" t="str">
        <f t="shared" si="13"/>
        <v xml:space="preserve"> </v>
      </c>
      <c r="Q196" s="428"/>
      <c r="R196" s="428"/>
      <c r="S196" s="428"/>
      <c r="T196" s="428"/>
      <c r="U196" s="428"/>
      <c r="V196" s="428"/>
      <c r="W196" s="421"/>
      <c r="X196" s="428"/>
      <c r="Y196" s="429"/>
      <c r="Z196" s="427"/>
      <c r="AA196" s="427"/>
      <c r="AB196" s="427"/>
      <c r="AC196" s="428"/>
      <c r="AD196" s="433" t="str">
        <f t="shared" si="17"/>
        <v/>
      </c>
      <c r="AE196" s="457" t="str">
        <f t="shared" si="14"/>
        <v xml:space="preserve"> </v>
      </c>
      <c r="AF196" s="428"/>
      <c r="AU196" s="434">
        <v>9</v>
      </c>
      <c r="AV196" s="434">
        <v>2</v>
      </c>
      <c r="AW196" s="434">
        <v>4</v>
      </c>
      <c r="AX196" s="435" t="str">
        <f t="shared" si="15"/>
        <v>924</v>
      </c>
      <c r="AY196" s="434" t="s">
        <v>102</v>
      </c>
    </row>
    <row r="197" spans="1:51">
      <c r="A197" s="425"/>
      <c r="B197" s="426"/>
      <c r="C197" s="425"/>
      <c r="D197" s="425"/>
      <c r="E197" s="425"/>
      <c r="F197" s="425"/>
      <c r="G197" s="425"/>
      <c r="H197" s="427"/>
      <c r="I197" s="428"/>
      <c r="J197" s="428"/>
      <c r="K197" s="428"/>
      <c r="L197" s="427"/>
      <c r="M197" s="428"/>
      <c r="N197" s="427"/>
      <c r="O197" s="431" t="str">
        <f t="shared" si="16"/>
        <v/>
      </c>
      <c r="P197" s="457" t="str">
        <f t="shared" si="13"/>
        <v xml:space="preserve"> </v>
      </c>
      <c r="Q197" s="428"/>
      <c r="R197" s="428"/>
      <c r="S197" s="428"/>
      <c r="T197" s="428"/>
      <c r="U197" s="428"/>
      <c r="V197" s="428"/>
      <c r="W197" s="421"/>
      <c r="X197" s="428"/>
      <c r="Y197" s="429"/>
      <c r="Z197" s="427"/>
      <c r="AA197" s="427"/>
      <c r="AB197" s="427"/>
      <c r="AC197" s="428"/>
      <c r="AD197" s="433" t="str">
        <f t="shared" si="17"/>
        <v/>
      </c>
      <c r="AE197" s="457" t="str">
        <f t="shared" si="14"/>
        <v xml:space="preserve"> </v>
      </c>
      <c r="AF197" s="428"/>
      <c r="AU197" s="434">
        <v>9</v>
      </c>
      <c r="AV197" s="434">
        <v>2</v>
      </c>
      <c r="AW197" s="434">
        <v>3</v>
      </c>
      <c r="AX197" s="435" t="str">
        <f t="shared" si="15"/>
        <v>923</v>
      </c>
      <c r="AY197" s="434" t="s">
        <v>102</v>
      </c>
    </row>
    <row r="198" spans="1:51">
      <c r="A198" s="425"/>
      <c r="B198" s="426"/>
      <c r="C198" s="425"/>
      <c r="D198" s="425"/>
      <c r="E198" s="425"/>
      <c r="F198" s="425"/>
      <c r="G198" s="425"/>
      <c r="H198" s="427"/>
      <c r="I198" s="428"/>
      <c r="J198" s="428"/>
      <c r="K198" s="428"/>
      <c r="L198" s="427"/>
      <c r="M198" s="428"/>
      <c r="N198" s="427"/>
      <c r="O198" s="431" t="str">
        <f t="shared" si="16"/>
        <v/>
      </c>
      <c r="P198" s="457" t="str">
        <f t="shared" si="13"/>
        <v xml:space="preserve"> </v>
      </c>
      <c r="Q198" s="428"/>
      <c r="R198" s="428"/>
      <c r="S198" s="428"/>
      <c r="T198" s="428"/>
      <c r="U198" s="428"/>
      <c r="V198" s="428"/>
      <c r="W198" s="421"/>
      <c r="X198" s="428"/>
      <c r="Y198" s="429"/>
      <c r="Z198" s="427"/>
      <c r="AA198" s="427"/>
      <c r="AB198" s="427"/>
      <c r="AC198" s="428"/>
      <c r="AD198" s="433" t="str">
        <f t="shared" si="17"/>
        <v/>
      </c>
      <c r="AE198" s="457" t="str">
        <f t="shared" si="14"/>
        <v xml:space="preserve"> </v>
      </c>
      <c r="AF198" s="428"/>
      <c r="AU198" s="434">
        <v>9</v>
      </c>
      <c r="AV198" s="434">
        <v>2</v>
      </c>
      <c r="AW198" s="434">
        <v>2</v>
      </c>
      <c r="AX198" s="435" t="str">
        <f t="shared" si="15"/>
        <v>922</v>
      </c>
      <c r="AY198" s="434" t="s">
        <v>102</v>
      </c>
    </row>
    <row r="199" spans="1:51">
      <c r="A199" s="425"/>
      <c r="B199" s="426"/>
      <c r="C199" s="425"/>
      <c r="D199" s="425"/>
      <c r="E199" s="425"/>
      <c r="F199" s="425"/>
      <c r="G199" s="425"/>
      <c r="H199" s="427"/>
      <c r="I199" s="428"/>
      <c r="J199" s="428"/>
      <c r="K199" s="428"/>
      <c r="L199" s="427"/>
      <c r="M199" s="428"/>
      <c r="N199" s="427"/>
      <c r="O199" s="431" t="str">
        <f t="shared" si="16"/>
        <v/>
      </c>
      <c r="P199" s="457" t="str">
        <f t="shared" si="13"/>
        <v xml:space="preserve"> </v>
      </c>
      <c r="Q199" s="428"/>
      <c r="R199" s="428"/>
      <c r="S199" s="428"/>
      <c r="T199" s="428"/>
      <c r="U199" s="428"/>
      <c r="V199" s="428"/>
      <c r="W199" s="421"/>
      <c r="X199" s="428"/>
      <c r="Y199" s="429"/>
      <c r="Z199" s="427"/>
      <c r="AA199" s="427"/>
      <c r="AB199" s="427"/>
      <c r="AC199" s="428"/>
      <c r="AD199" s="433" t="str">
        <f t="shared" si="17"/>
        <v/>
      </c>
      <c r="AE199" s="457" t="str">
        <f t="shared" si="14"/>
        <v xml:space="preserve"> </v>
      </c>
      <c r="AF199" s="428"/>
      <c r="AU199" s="434">
        <v>9</v>
      </c>
      <c r="AV199" s="434">
        <v>2</v>
      </c>
      <c r="AW199" s="434">
        <v>1</v>
      </c>
      <c r="AX199" s="435" t="str">
        <f t="shared" si="15"/>
        <v>921</v>
      </c>
      <c r="AY199" s="434" t="s">
        <v>102</v>
      </c>
    </row>
    <row r="200" spans="1:51">
      <c r="A200" s="425"/>
      <c r="B200" s="426"/>
      <c r="C200" s="425"/>
      <c r="D200" s="425"/>
      <c r="E200" s="425"/>
      <c r="F200" s="425"/>
      <c r="G200" s="425"/>
      <c r="H200" s="427"/>
      <c r="I200" s="428"/>
      <c r="J200" s="428"/>
      <c r="K200" s="428"/>
      <c r="L200" s="427"/>
      <c r="M200" s="428"/>
      <c r="N200" s="427"/>
      <c r="O200" s="431" t="str">
        <f t="shared" si="16"/>
        <v/>
      </c>
      <c r="P200" s="457" t="str">
        <f t="shared" si="13"/>
        <v xml:space="preserve"> </v>
      </c>
      <c r="Q200" s="428"/>
      <c r="R200" s="428"/>
      <c r="S200" s="428"/>
      <c r="T200" s="428"/>
      <c r="U200" s="428"/>
      <c r="V200" s="428"/>
      <c r="W200" s="421"/>
      <c r="X200" s="428"/>
      <c r="Y200" s="429"/>
      <c r="Z200" s="427"/>
      <c r="AA200" s="427"/>
      <c r="AB200" s="427"/>
      <c r="AC200" s="428"/>
      <c r="AD200" s="433" t="str">
        <f t="shared" si="17"/>
        <v/>
      </c>
      <c r="AE200" s="457" t="str">
        <f t="shared" si="14"/>
        <v xml:space="preserve"> </v>
      </c>
      <c r="AF200" s="428"/>
      <c r="AU200" s="434">
        <v>9</v>
      </c>
      <c r="AV200" s="434">
        <v>1</v>
      </c>
      <c r="AW200" s="434">
        <v>10</v>
      </c>
      <c r="AX200" s="435" t="str">
        <f t="shared" si="15"/>
        <v>9110</v>
      </c>
      <c r="AY200" s="434" t="s">
        <v>102</v>
      </c>
    </row>
    <row r="201" spans="1:51">
      <c r="A201" s="425"/>
      <c r="B201" s="426"/>
      <c r="C201" s="425"/>
      <c r="D201" s="425"/>
      <c r="E201" s="425"/>
      <c r="F201" s="425"/>
      <c r="G201" s="425"/>
      <c r="H201" s="427"/>
      <c r="I201" s="428"/>
      <c r="J201" s="428"/>
      <c r="K201" s="428"/>
      <c r="L201" s="427"/>
      <c r="M201" s="428"/>
      <c r="N201" s="427"/>
      <c r="O201" s="431" t="str">
        <f t="shared" si="16"/>
        <v/>
      </c>
      <c r="P201" s="457" t="str">
        <f t="shared" si="13"/>
        <v xml:space="preserve"> </v>
      </c>
      <c r="Q201" s="428"/>
      <c r="R201" s="428"/>
      <c r="S201" s="428"/>
      <c r="T201" s="428"/>
      <c r="U201" s="428"/>
      <c r="V201" s="428"/>
      <c r="W201" s="421"/>
      <c r="X201" s="428"/>
      <c r="Y201" s="429"/>
      <c r="Z201" s="427"/>
      <c r="AA201" s="427"/>
      <c r="AB201" s="427"/>
      <c r="AC201" s="428"/>
      <c r="AD201" s="433" t="str">
        <f t="shared" si="17"/>
        <v/>
      </c>
      <c r="AE201" s="457" t="str">
        <f t="shared" si="14"/>
        <v xml:space="preserve"> </v>
      </c>
      <c r="AF201" s="428"/>
      <c r="AU201" s="434">
        <v>9</v>
      </c>
      <c r="AV201" s="434">
        <v>1</v>
      </c>
      <c r="AW201" s="434">
        <v>9</v>
      </c>
      <c r="AX201" s="435" t="str">
        <f t="shared" si="15"/>
        <v>919</v>
      </c>
      <c r="AY201" s="434" t="s">
        <v>102</v>
      </c>
    </row>
    <row r="202" spans="1:51">
      <c r="A202" s="425"/>
      <c r="B202" s="426"/>
      <c r="C202" s="425"/>
      <c r="D202" s="425"/>
      <c r="E202" s="425"/>
      <c r="F202" s="425"/>
      <c r="G202" s="425"/>
      <c r="H202" s="427"/>
      <c r="I202" s="428"/>
      <c r="J202" s="428"/>
      <c r="K202" s="428"/>
      <c r="L202" s="427"/>
      <c r="M202" s="428"/>
      <c r="N202" s="427"/>
      <c r="O202" s="431" t="str">
        <f t="shared" si="16"/>
        <v/>
      </c>
      <c r="P202" s="457" t="str">
        <f t="shared" ref="P202:P265" si="18">_xlfn.IFNA(VLOOKUP(O202,$AX$10:$AY$1009,2,FALSE), " ")</f>
        <v xml:space="preserve"> </v>
      </c>
      <c r="Q202" s="428"/>
      <c r="R202" s="428"/>
      <c r="S202" s="428"/>
      <c r="T202" s="428"/>
      <c r="U202" s="428"/>
      <c r="V202" s="428"/>
      <c r="W202" s="421"/>
      <c r="X202" s="428"/>
      <c r="Y202" s="429"/>
      <c r="Z202" s="427"/>
      <c r="AA202" s="427"/>
      <c r="AB202" s="427"/>
      <c r="AC202" s="428"/>
      <c r="AD202" s="433" t="str">
        <f t="shared" si="17"/>
        <v/>
      </c>
      <c r="AE202" s="457" t="str">
        <f t="shared" ref="AE202:AE265" si="19">_xlfn.IFNA(VLOOKUP(AD202,$AX$10:$AY$1009,2,FALSE)," ")</f>
        <v xml:space="preserve"> </v>
      </c>
      <c r="AF202" s="428"/>
      <c r="AU202" s="434">
        <v>9</v>
      </c>
      <c r="AV202" s="434">
        <v>1</v>
      </c>
      <c r="AW202" s="434">
        <v>8</v>
      </c>
      <c r="AX202" s="435" t="str">
        <f t="shared" si="15"/>
        <v>918</v>
      </c>
      <c r="AY202" s="434" t="s">
        <v>102</v>
      </c>
    </row>
    <row r="203" spans="1:51">
      <c r="A203" s="425"/>
      <c r="B203" s="426"/>
      <c r="C203" s="425"/>
      <c r="D203" s="425"/>
      <c r="E203" s="425"/>
      <c r="F203" s="425"/>
      <c r="G203" s="425"/>
      <c r="H203" s="427"/>
      <c r="I203" s="428"/>
      <c r="J203" s="428"/>
      <c r="K203" s="428"/>
      <c r="L203" s="427"/>
      <c r="M203" s="428"/>
      <c r="N203" s="427"/>
      <c r="O203" s="431" t="str">
        <f t="shared" si="16"/>
        <v/>
      </c>
      <c r="P203" s="457" t="str">
        <f t="shared" si="18"/>
        <v xml:space="preserve"> </v>
      </c>
      <c r="Q203" s="428"/>
      <c r="R203" s="428"/>
      <c r="S203" s="428"/>
      <c r="T203" s="428"/>
      <c r="U203" s="428"/>
      <c r="V203" s="428"/>
      <c r="W203" s="421"/>
      <c r="X203" s="428"/>
      <c r="Y203" s="429"/>
      <c r="Z203" s="427"/>
      <c r="AA203" s="427"/>
      <c r="AB203" s="427"/>
      <c r="AC203" s="428"/>
      <c r="AD203" s="433" t="str">
        <f t="shared" si="17"/>
        <v/>
      </c>
      <c r="AE203" s="457" t="str">
        <f t="shared" si="19"/>
        <v xml:space="preserve"> </v>
      </c>
      <c r="AF203" s="428"/>
      <c r="AU203" s="434">
        <v>9</v>
      </c>
      <c r="AV203" s="434">
        <v>1</v>
      </c>
      <c r="AW203" s="434">
        <v>7</v>
      </c>
      <c r="AX203" s="435" t="str">
        <f t="shared" ref="AX203:AX266" si="20">AU203&amp;AV203&amp;AW203</f>
        <v>917</v>
      </c>
      <c r="AY203" s="434" t="s">
        <v>102</v>
      </c>
    </row>
    <row r="204" spans="1:51">
      <c r="A204" s="425"/>
      <c r="B204" s="426"/>
      <c r="C204" s="425"/>
      <c r="D204" s="425"/>
      <c r="E204" s="425"/>
      <c r="F204" s="425"/>
      <c r="G204" s="425"/>
      <c r="H204" s="427"/>
      <c r="I204" s="428"/>
      <c r="J204" s="428"/>
      <c r="K204" s="428"/>
      <c r="L204" s="427"/>
      <c r="M204" s="428"/>
      <c r="N204" s="427"/>
      <c r="O204" s="431" t="str">
        <f t="shared" si="16"/>
        <v/>
      </c>
      <c r="P204" s="457" t="str">
        <f t="shared" si="18"/>
        <v xml:space="preserve"> </v>
      </c>
      <c r="Q204" s="428"/>
      <c r="R204" s="428"/>
      <c r="S204" s="428"/>
      <c r="T204" s="428"/>
      <c r="U204" s="428"/>
      <c r="V204" s="428"/>
      <c r="W204" s="421"/>
      <c r="X204" s="428"/>
      <c r="Y204" s="429"/>
      <c r="Z204" s="427"/>
      <c r="AA204" s="427"/>
      <c r="AB204" s="427"/>
      <c r="AC204" s="428"/>
      <c r="AD204" s="433" t="str">
        <f t="shared" si="17"/>
        <v/>
      </c>
      <c r="AE204" s="457" t="str">
        <f t="shared" si="19"/>
        <v xml:space="preserve"> </v>
      </c>
      <c r="AF204" s="428"/>
      <c r="AU204" s="434">
        <v>9</v>
      </c>
      <c r="AV204" s="434">
        <v>1</v>
      </c>
      <c r="AW204" s="434">
        <v>6</v>
      </c>
      <c r="AX204" s="435" t="str">
        <f t="shared" si="20"/>
        <v>916</v>
      </c>
      <c r="AY204" s="434" t="s">
        <v>102</v>
      </c>
    </row>
    <row r="205" spans="1:51">
      <c r="A205" s="425"/>
      <c r="B205" s="426"/>
      <c r="C205" s="425"/>
      <c r="D205" s="425"/>
      <c r="E205" s="425"/>
      <c r="F205" s="425"/>
      <c r="G205" s="425"/>
      <c r="H205" s="427"/>
      <c r="I205" s="428"/>
      <c r="J205" s="428"/>
      <c r="K205" s="428"/>
      <c r="L205" s="427"/>
      <c r="M205" s="428"/>
      <c r="N205" s="427"/>
      <c r="O205" s="431" t="str">
        <f t="shared" si="16"/>
        <v/>
      </c>
      <c r="P205" s="457" t="str">
        <f t="shared" si="18"/>
        <v xml:space="preserve"> </v>
      </c>
      <c r="Q205" s="428"/>
      <c r="R205" s="428"/>
      <c r="S205" s="428"/>
      <c r="T205" s="428"/>
      <c r="U205" s="428"/>
      <c r="V205" s="428"/>
      <c r="W205" s="421"/>
      <c r="X205" s="428"/>
      <c r="Y205" s="429"/>
      <c r="Z205" s="427"/>
      <c r="AA205" s="427"/>
      <c r="AB205" s="427"/>
      <c r="AC205" s="428"/>
      <c r="AD205" s="433" t="str">
        <f t="shared" si="17"/>
        <v/>
      </c>
      <c r="AE205" s="457" t="str">
        <f t="shared" si="19"/>
        <v xml:space="preserve"> </v>
      </c>
      <c r="AF205" s="428"/>
      <c r="AU205" s="434">
        <v>9</v>
      </c>
      <c r="AV205" s="434">
        <v>1</v>
      </c>
      <c r="AW205" s="434">
        <v>5</v>
      </c>
      <c r="AX205" s="435" t="str">
        <f t="shared" si="20"/>
        <v>915</v>
      </c>
      <c r="AY205" s="434" t="s">
        <v>102</v>
      </c>
    </row>
    <row r="206" spans="1:51">
      <c r="A206" s="425"/>
      <c r="B206" s="426"/>
      <c r="C206" s="425"/>
      <c r="D206" s="425"/>
      <c r="E206" s="425"/>
      <c r="F206" s="425"/>
      <c r="G206" s="425"/>
      <c r="H206" s="427"/>
      <c r="I206" s="428"/>
      <c r="J206" s="428"/>
      <c r="K206" s="428"/>
      <c r="L206" s="427"/>
      <c r="M206" s="428"/>
      <c r="N206" s="427"/>
      <c r="O206" s="431" t="str">
        <f t="shared" si="16"/>
        <v/>
      </c>
      <c r="P206" s="457" t="str">
        <f t="shared" si="18"/>
        <v xml:space="preserve"> </v>
      </c>
      <c r="Q206" s="428"/>
      <c r="R206" s="428"/>
      <c r="S206" s="428"/>
      <c r="T206" s="428"/>
      <c r="U206" s="428"/>
      <c r="V206" s="428"/>
      <c r="W206" s="421"/>
      <c r="X206" s="428"/>
      <c r="Y206" s="429"/>
      <c r="Z206" s="427"/>
      <c r="AA206" s="427"/>
      <c r="AB206" s="427"/>
      <c r="AC206" s="428"/>
      <c r="AD206" s="433" t="str">
        <f t="shared" si="17"/>
        <v/>
      </c>
      <c r="AE206" s="457" t="str">
        <f t="shared" si="19"/>
        <v xml:space="preserve"> </v>
      </c>
      <c r="AF206" s="428"/>
      <c r="AU206" s="434">
        <v>9</v>
      </c>
      <c r="AV206" s="434">
        <v>1</v>
      </c>
      <c r="AW206" s="434">
        <v>4</v>
      </c>
      <c r="AX206" s="435" t="str">
        <f t="shared" si="20"/>
        <v>914</v>
      </c>
      <c r="AY206" s="434" t="s">
        <v>102</v>
      </c>
    </row>
    <row r="207" spans="1:51">
      <c r="A207" s="425"/>
      <c r="B207" s="426"/>
      <c r="C207" s="425"/>
      <c r="D207" s="425"/>
      <c r="E207" s="425"/>
      <c r="F207" s="425"/>
      <c r="G207" s="425"/>
      <c r="H207" s="427"/>
      <c r="I207" s="428"/>
      <c r="J207" s="428"/>
      <c r="K207" s="428"/>
      <c r="L207" s="427"/>
      <c r="M207" s="428"/>
      <c r="N207" s="427"/>
      <c r="O207" s="431" t="str">
        <f t="shared" si="16"/>
        <v/>
      </c>
      <c r="P207" s="457" t="str">
        <f t="shared" si="18"/>
        <v xml:space="preserve"> </v>
      </c>
      <c r="Q207" s="428"/>
      <c r="R207" s="428"/>
      <c r="S207" s="428"/>
      <c r="T207" s="428"/>
      <c r="U207" s="428"/>
      <c r="V207" s="428"/>
      <c r="W207" s="421"/>
      <c r="X207" s="428"/>
      <c r="Y207" s="429"/>
      <c r="Z207" s="427"/>
      <c r="AA207" s="427"/>
      <c r="AB207" s="427"/>
      <c r="AC207" s="428"/>
      <c r="AD207" s="433" t="str">
        <f t="shared" si="17"/>
        <v/>
      </c>
      <c r="AE207" s="457" t="str">
        <f t="shared" si="19"/>
        <v xml:space="preserve"> </v>
      </c>
      <c r="AF207" s="428"/>
      <c r="AU207" s="434">
        <v>9</v>
      </c>
      <c r="AV207" s="434">
        <v>1</v>
      </c>
      <c r="AW207" s="434">
        <v>3</v>
      </c>
      <c r="AX207" s="435" t="str">
        <f t="shared" si="20"/>
        <v>913</v>
      </c>
      <c r="AY207" s="434" t="s">
        <v>102</v>
      </c>
    </row>
    <row r="208" spans="1:51">
      <c r="A208" s="425"/>
      <c r="B208" s="426"/>
      <c r="C208" s="425"/>
      <c r="D208" s="425"/>
      <c r="E208" s="425"/>
      <c r="F208" s="425"/>
      <c r="G208" s="425"/>
      <c r="H208" s="427"/>
      <c r="I208" s="428"/>
      <c r="J208" s="428"/>
      <c r="K208" s="428"/>
      <c r="L208" s="427"/>
      <c r="M208" s="428"/>
      <c r="N208" s="427"/>
      <c r="O208" s="431" t="str">
        <f t="shared" si="16"/>
        <v/>
      </c>
      <c r="P208" s="457" t="str">
        <f t="shared" si="18"/>
        <v xml:space="preserve"> </v>
      </c>
      <c r="Q208" s="428"/>
      <c r="R208" s="428"/>
      <c r="S208" s="428"/>
      <c r="T208" s="428"/>
      <c r="U208" s="428"/>
      <c r="V208" s="428"/>
      <c r="W208" s="421"/>
      <c r="X208" s="428"/>
      <c r="Y208" s="429"/>
      <c r="Z208" s="427"/>
      <c r="AA208" s="427"/>
      <c r="AB208" s="427"/>
      <c r="AC208" s="428"/>
      <c r="AD208" s="433" t="str">
        <f t="shared" si="17"/>
        <v/>
      </c>
      <c r="AE208" s="457" t="str">
        <f t="shared" si="19"/>
        <v xml:space="preserve"> </v>
      </c>
      <c r="AF208" s="428"/>
      <c r="AU208" s="434">
        <v>9</v>
      </c>
      <c r="AV208" s="434">
        <v>1</v>
      </c>
      <c r="AW208" s="434">
        <v>2</v>
      </c>
      <c r="AX208" s="435" t="str">
        <f t="shared" si="20"/>
        <v>912</v>
      </c>
      <c r="AY208" s="434" t="s">
        <v>102</v>
      </c>
    </row>
    <row r="209" spans="1:51">
      <c r="A209" s="425"/>
      <c r="B209" s="426"/>
      <c r="C209" s="425"/>
      <c r="D209" s="425"/>
      <c r="E209" s="425"/>
      <c r="F209" s="425"/>
      <c r="G209" s="425"/>
      <c r="H209" s="427"/>
      <c r="I209" s="428"/>
      <c r="J209" s="428"/>
      <c r="K209" s="428"/>
      <c r="L209" s="427"/>
      <c r="M209" s="428"/>
      <c r="N209" s="427"/>
      <c r="O209" s="431" t="str">
        <f t="shared" si="16"/>
        <v/>
      </c>
      <c r="P209" s="457" t="str">
        <f t="shared" si="18"/>
        <v xml:space="preserve"> </v>
      </c>
      <c r="Q209" s="428"/>
      <c r="R209" s="428"/>
      <c r="S209" s="428"/>
      <c r="T209" s="428"/>
      <c r="U209" s="428"/>
      <c r="V209" s="428"/>
      <c r="W209" s="421"/>
      <c r="X209" s="428"/>
      <c r="Y209" s="429"/>
      <c r="Z209" s="427"/>
      <c r="AA209" s="427"/>
      <c r="AB209" s="427"/>
      <c r="AC209" s="428"/>
      <c r="AD209" s="433" t="str">
        <f t="shared" si="17"/>
        <v/>
      </c>
      <c r="AE209" s="457" t="str">
        <f t="shared" si="19"/>
        <v xml:space="preserve"> </v>
      </c>
      <c r="AF209" s="428"/>
      <c r="AU209" s="434">
        <v>9</v>
      </c>
      <c r="AV209" s="434">
        <v>1</v>
      </c>
      <c r="AW209" s="434">
        <v>1</v>
      </c>
      <c r="AX209" s="435" t="str">
        <f t="shared" si="20"/>
        <v>911</v>
      </c>
      <c r="AY209" s="434" t="s">
        <v>102</v>
      </c>
    </row>
    <row r="210" spans="1:51">
      <c r="A210" s="425"/>
      <c r="B210" s="426"/>
      <c r="C210" s="425"/>
      <c r="D210" s="425"/>
      <c r="E210" s="425"/>
      <c r="F210" s="425"/>
      <c r="G210" s="425"/>
      <c r="H210" s="427"/>
      <c r="I210" s="428"/>
      <c r="J210" s="428"/>
      <c r="K210" s="428"/>
      <c r="L210" s="427"/>
      <c r="M210" s="428"/>
      <c r="N210" s="427"/>
      <c r="O210" s="431" t="str">
        <f t="shared" si="16"/>
        <v/>
      </c>
      <c r="P210" s="457" t="str">
        <f t="shared" si="18"/>
        <v xml:space="preserve"> </v>
      </c>
      <c r="Q210" s="428"/>
      <c r="R210" s="428"/>
      <c r="S210" s="428"/>
      <c r="T210" s="428"/>
      <c r="U210" s="428"/>
      <c r="V210" s="428"/>
      <c r="W210" s="421"/>
      <c r="X210" s="428"/>
      <c r="Y210" s="429"/>
      <c r="Z210" s="427"/>
      <c r="AA210" s="427"/>
      <c r="AB210" s="427"/>
      <c r="AC210" s="428"/>
      <c r="AD210" s="433" t="str">
        <f t="shared" si="17"/>
        <v/>
      </c>
      <c r="AE210" s="457" t="str">
        <f t="shared" si="19"/>
        <v xml:space="preserve"> </v>
      </c>
      <c r="AF210" s="428"/>
      <c r="AU210" s="434">
        <v>8</v>
      </c>
      <c r="AV210" s="434">
        <v>10</v>
      </c>
      <c r="AW210" s="434">
        <v>10</v>
      </c>
      <c r="AX210" s="435" t="str">
        <f t="shared" si="20"/>
        <v>81010</v>
      </c>
      <c r="AY210" s="434" t="s">
        <v>94</v>
      </c>
    </row>
    <row r="211" spans="1:51">
      <c r="A211" s="425"/>
      <c r="B211" s="426"/>
      <c r="C211" s="425"/>
      <c r="D211" s="425"/>
      <c r="E211" s="425"/>
      <c r="F211" s="425"/>
      <c r="G211" s="425"/>
      <c r="H211" s="427"/>
      <c r="I211" s="428"/>
      <c r="J211" s="428"/>
      <c r="K211" s="428"/>
      <c r="L211" s="427"/>
      <c r="M211" s="428"/>
      <c r="N211" s="427"/>
      <c r="O211" s="431" t="str">
        <f t="shared" si="16"/>
        <v/>
      </c>
      <c r="P211" s="457" t="str">
        <f t="shared" si="18"/>
        <v xml:space="preserve"> </v>
      </c>
      <c r="Q211" s="428"/>
      <c r="R211" s="428"/>
      <c r="S211" s="428"/>
      <c r="T211" s="428"/>
      <c r="U211" s="428"/>
      <c r="V211" s="428"/>
      <c r="W211" s="421"/>
      <c r="X211" s="428"/>
      <c r="Y211" s="429"/>
      <c r="Z211" s="427"/>
      <c r="AA211" s="427"/>
      <c r="AB211" s="427"/>
      <c r="AC211" s="428"/>
      <c r="AD211" s="433" t="str">
        <f t="shared" si="17"/>
        <v/>
      </c>
      <c r="AE211" s="457" t="str">
        <f t="shared" si="19"/>
        <v xml:space="preserve"> </v>
      </c>
      <c r="AF211" s="428"/>
      <c r="AU211" s="434">
        <v>8</v>
      </c>
      <c r="AV211" s="434">
        <v>10</v>
      </c>
      <c r="AW211" s="434">
        <v>9</v>
      </c>
      <c r="AX211" s="435" t="str">
        <f t="shared" si="20"/>
        <v>8109</v>
      </c>
      <c r="AY211" s="434" t="s">
        <v>94</v>
      </c>
    </row>
    <row r="212" spans="1:51">
      <c r="A212" s="425"/>
      <c r="B212" s="426"/>
      <c r="C212" s="425"/>
      <c r="D212" s="425"/>
      <c r="E212" s="425"/>
      <c r="F212" s="425"/>
      <c r="G212" s="425"/>
      <c r="H212" s="427"/>
      <c r="I212" s="428"/>
      <c r="J212" s="428"/>
      <c r="K212" s="428"/>
      <c r="L212" s="427"/>
      <c r="M212" s="428"/>
      <c r="N212" s="427"/>
      <c r="O212" s="431" t="str">
        <f t="shared" si="16"/>
        <v/>
      </c>
      <c r="P212" s="457" t="str">
        <f t="shared" si="18"/>
        <v xml:space="preserve"> </v>
      </c>
      <c r="Q212" s="428"/>
      <c r="R212" s="428"/>
      <c r="S212" s="428"/>
      <c r="T212" s="428"/>
      <c r="U212" s="428"/>
      <c r="V212" s="428"/>
      <c r="W212" s="421"/>
      <c r="X212" s="428"/>
      <c r="Y212" s="429"/>
      <c r="Z212" s="427"/>
      <c r="AA212" s="427"/>
      <c r="AB212" s="427"/>
      <c r="AC212" s="428"/>
      <c r="AD212" s="433" t="str">
        <f t="shared" si="17"/>
        <v/>
      </c>
      <c r="AE212" s="457" t="str">
        <f t="shared" si="19"/>
        <v xml:space="preserve"> </v>
      </c>
      <c r="AF212" s="428"/>
      <c r="AU212" s="434">
        <v>8</v>
      </c>
      <c r="AV212" s="434">
        <v>10</v>
      </c>
      <c r="AW212" s="434">
        <v>8</v>
      </c>
      <c r="AX212" s="435" t="str">
        <f t="shared" si="20"/>
        <v>8108</v>
      </c>
      <c r="AY212" s="434" t="s">
        <v>94</v>
      </c>
    </row>
    <row r="213" spans="1:51">
      <c r="A213" s="425"/>
      <c r="B213" s="426"/>
      <c r="C213" s="425"/>
      <c r="D213" s="425"/>
      <c r="E213" s="425"/>
      <c r="F213" s="425"/>
      <c r="G213" s="425"/>
      <c r="H213" s="427"/>
      <c r="I213" s="428"/>
      <c r="J213" s="428"/>
      <c r="K213" s="428"/>
      <c r="L213" s="427"/>
      <c r="M213" s="428"/>
      <c r="N213" s="427"/>
      <c r="O213" s="431" t="str">
        <f t="shared" si="16"/>
        <v/>
      </c>
      <c r="P213" s="457" t="str">
        <f t="shared" si="18"/>
        <v xml:space="preserve"> </v>
      </c>
      <c r="Q213" s="428"/>
      <c r="R213" s="428"/>
      <c r="S213" s="428"/>
      <c r="T213" s="428"/>
      <c r="U213" s="428"/>
      <c r="V213" s="428"/>
      <c r="W213" s="421"/>
      <c r="X213" s="428"/>
      <c r="Y213" s="429"/>
      <c r="Z213" s="427"/>
      <c r="AA213" s="427"/>
      <c r="AB213" s="427"/>
      <c r="AC213" s="428"/>
      <c r="AD213" s="433" t="str">
        <f t="shared" si="17"/>
        <v/>
      </c>
      <c r="AE213" s="457" t="str">
        <f t="shared" si="19"/>
        <v xml:space="preserve"> </v>
      </c>
      <c r="AF213" s="428"/>
      <c r="AU213" s="434">
        <v>8</v>
      </c>
      <c r="AV213" s="434">
        <v>10</v>
      </c>
      <c r="AW213" s="434">
        <v>7</v>
      </c>
      <c r="AX213" s="435" t="str">
        <f t="shared" si="20"/>
        <v>8107</v>
      </c>
      <c r="AY213" s="434" t="s">
        <v>94</v>
      </c>
    </row>
    <row r="214" spans="1:51">
      <c r="A214" s="425"/>
      <c r="B214" s="426"/>
      <c r="C214" s="425"/>
      <c r="D214" s="425"/>
      <c r="E214" s="425"/>
      <c r="F214" s="425"/>
      <c r="G214" s="425"/>
      <c r="H214" s="427"/>
      <c r="I214" s="428"/>
      <c r="J214" s="428"/>
      <c r="K214" s="428"/>
      <c r="L214" s="427"/>
      <c r="M214" s="428"/>
      <c r="N214" s="427"/>
      <c r="O214" s="431" t="str">
        <f t="shared" si="16"/>
        <v/>
      </c>
      <c r="P214" s="457" t="str">
        <f t="shared" si="18"/>
        <v xml:space="preserve"> </v>
      </c>
      <c r="Q214" s="428"/>
      <c r="R214" s="428"/>
      <c r="S214" s="428"/>
      <c r="T214" s="428"/>
      <c r="U214" s="428"/>
      <c r="V214" s="428"/>
      <c r="W214" s="421"/>
      <c r="X214" s="428"/>
      <c r="Y214" s="429"/>
      <c r="Z214" s="427"/>
      <c r="AA214" s="427"/>
      <c r="AB214" s="427"/>
      <c r="AC214" s="428"/>
      <c r="AD214" s="433" t="str">
        <f t="shared" si="17"/>
        <v/>
      </c>
      <c r="AE214" s="457" t="str">
        <f t="shared" si="19"/>
        <v xml:space="preserve"> </v>
      </c>
      <c r="AF214" s="428"/>
      <c r="AU214" s="434">
        <v>8</v>
      </c>
      <c r="AV214" s="434">
        <v>10</v>
      </c>
      <c r="AW214" s="434">
        <v>6</v>
      </c>
      <c r="AX214" s="435" t="str">
        <f t="shared" si="20"/>
        <v>8106</v>
      </c>
      <c r="AY214" s="434" t="s">
        <v>94</v>
      </c>
    </row>
    <row r="215" spans="1:51">
      <c r="A215" s="425"/>
      <c r="B215" s="426"/>
      <c r="C215" s="425"/>
      <c r="D215" s="425"/>
      <c r="E215" s="425"/>
      <c r="F215" s="425"/>
      <c r="G215" s="425"/>
      <c r="H215" s="427"/>
      <c r="I215" s="428"/>
      <c r="J215" s="428"/>
      <c r="K215" s="428"/>
      <c r="L215" s="427"/>
      <c r="M215" s="428"/>
      <c r="N215" s="427"/>
      <c r="O215" s="431" t="str">
        <f t="shared" si="16"/>
        <v/>
      </c>
      <c r="P215" s="457" t="str">
        <f t="shared" si="18"/>
        <v xml:space="preserve"> </v>
      </c>
      <c r="Q215" s="428"/>
      <c r="R215" s="428"/>
      <c r="S215" s="428"/>
      <c r="T215" s="428"/>
      <c r="U215" s="428"/>
      <c r="V215" s="428"/>
      <c r="W215" s="421"/>
      <c r="X215" s="428"/>
      <c r="Y215" s="429"/>
      <c r="Z215" s="427"/>
      <c r="AA215" s="427"/>
      <c r="AB215" s="427"/>
      <c r="AC215" s="428"/>
      <c r="AD215" s="433" t="str">
        <f t="shared" si="17"/>
        <v/>
      </c>
      <c r="AE215" s="457" t="str">
        <f t="shared" si="19"/>
        <v xml:space="preserve"> </v>
      </c>
      <c r="AF215" s="428"/>
      <c r="AU215" s="434">
        <v>8</v>
      </c>
      <c r="AV215" s="434">
        <v>10</v>
      </c>
      <c r="AW215" s="434">
        <v>5</v>
      </c>
      <c r="AX215" s="435" t="str">
        <f t="shared" si="20"/>
        <v>8105</v>
      </c>
      <c r="AY215" s="434" t="s">
        <v>94</v>
      </c>
    </row>
    <row r="216" spans="1:51">
      <c r="A216" s="425"/>
      <c r="B216" s="426"/>
      <c r="C216" s="425"/>
      <c r="D216" s="425"/>
      <c r="E216" s="425"/>
      <c r="F216" s="425"/>
      <c r="G216" s="425"/>
      <c r="H216" s="427"/>
      <c r="I216" s="428"/>
      <c r="J216" s="428"/>
      <c r="K216" s="428"/>
      <c r="L216" s="427"/>
      <c r="M216" s="428"/>
      <c r="N216" s="427"/>
      <c r="O216" s="431" t="str">
        <f t="shared" si="16"/>
        <v/>
      </c>
      <c r="P216" s="457" t="str">
        <f t="shared" si="18"/>
        <v xml:space="preserve"> </v>
      </c>
      <c r="Q216" s="428"/>
      <c r="R216" s="428"/>
      <c r="S216" s="428"/>
      <c r="T216" s="428"/>
      <c r="U216" s="428"/>
      <c r="V216" s="428"/>
      <c r="W216" s="421"/>
      <c r="X216" s="428"/>
      <c r="Y216" s="429"/>
      <c r="Z216" s="427"/>
      <c r="AA216" s="427"/>
      <c r="AB216" s="427"/>
      <c r="AC216" s="428"/>
      <c r="AD216" s="433" t="str">
        <f t="shared" si="17"/>
        <v/>
      </c>
      <c r="AE216" s="457" t="str">
        <f t="shared" si="19"/>
        <v xml:space="preserve"> </v>
      </c>
      <c r="AF216" s="428"/>
      <c r="AU216" s="434">
        <v>8</v>
      </c>
      <c r="AV216" s="434">
        <v>10</v>
      </c>
      <c r="AW216" s="434">
        <v>4</v>
      </c>
      <c r="AX216" s="435" t="str">
        <f t="shared" si="20"/>
        <v>8104</v>
      </c>
      <c r="AY216" s="434" t="s">
        <v>94</v>
      </c>
    </row>
    <row r="217" spans="1:51">
      <c r="A217" s="425"/>
      <c r="B217" s="426"/>
      <c r="C217" s="425"/>
      <c r="D217" s="425"/>
      <c r="E217" s="425"/>
      <c r="F217" s="425"/>
      <c r="G217" s="425"/>
      <c r="H217" s="427"/>
      <c r="I217" s="428"/>
      <c r="J217" s="428"/>
      <c r="K217" s="428"/>
      <c r="L217" s="427"/>
      <c r="M217" s="428"/>
      <c r="N217" s="427"/>
      <c r="O217" s="431" t="str">
        <f t="shared" si="16"/>
        <v/>
      </c>
      <c r="P217" s="457" t="str">
        <f t="shared" si="18"/>
        <v xml:space="preserve"> </v>
      </c>
      <c r="Q217" s="428"/>
      <c r="R217" s="428"/>
      <c r="S217" s="428"/>
      <c r="T217" s="428"/>
      <c r="U217" s="428"/>
      <c r="V217" s="428"/>
      <c r="W217" s="421"/>
      <c r="X217" s="428"/>
      <c r="Y217" s="429"/>
      <c r="Z217" s="427"/>
      <c r="AA217" s="427"/>
      <c r="AB217" s="427"/>
      <c r="AC217" s="428"/>
      <c r="AD217" s="433" t="str">
        <f t="shared" si="17"/>
        <v/>
      </c>
      <c r="AE217" s="457" t="str">
        <f t="shared" si="19"/>
        <v xml:space="preserve"> </v>
      </c>
      <c r="AF217" s="428"/>
      <c r="AU217" s="434">
        <v>8</v>
      </c>
      <c r="AV217" s="434">
        <v>10</v>
      </c>
      <c r="AW217" s="434">
        <v>3</v>
      </c>
      <c r="AX217" s="435" t="str">
        <f t="shared" si="20"/>
        <v>8103</v>
      </c>
      <c r="AY217" s="434" t="s">
        <v>94</v>
      </c>
    </row>
    <row r="218" spans="1:51">
      <c r="A218" s="425"/>
      <c r="B218" s="426"/>
      <c r="C218" s="425"/>
      <c r="D218" s="425"/>
      <c r="E218" s="425"/>
      <c r="F218" s="425"/>
      <c r="G218" s="425"/>
      <c r="H218" s="427"/>
      <c r="I218" s="428"/>
      <c r="J218" s="428"/>
      <c r="K218" s="428"/>
      <c r="L218" s="427"/>
      <c r="M218" s="428"/>
      <c r="N218" s="427"/>
      <c r="O218" s="431" t="str">
        <f t="shared" si="16"/>
        <v/>
      </c>
      <c r="P218" s="457" t="str">
        <f t="shared" si="18"/>
        <v xml:space="preserve"> </v>
      </c>
      <c r="Q218" s="428"/>
      <c r="R218" s="428"/>
      <c r="S218" s="428"/>
      <c r="T218" s="428"/>
      <c r="U218" s="428"/>
      <c r="V218" s="428"/>
      <c r="W218" s="421"/>
      <c r="X218" s="428"/>
      <c r="Y218" s="429"/>
      <c r="Z218" s="427"/>
      <c r="AA218" s="427"/>
      <c r="AB218" s="427"/>
      <c r="AC218" s="428"/>
      <c r="AD218" s="433" t="str">
        <f t="shared" si="17"/>
        <v/>
      </c>
      <c r="AE218" s="457" t="str">
        <f t="shared" si="19"/>
        <v xml:space="preserve"> </v>
      </c>
      <c r="AF218" s="428"/>
      <c r="AU218" s="434">
        <v>8</v>
      </c>
      <c r="AV218" s="434">
        <v>10</v>
      </c>
      <c r="AW218" s="434">
        <v>2</v>
      </c>
      <c r="AX218" s="435" t="str">
        <f t="shared" si="20"/>
        <v>8102</v>
      </c>
      <c r="AY218" s="434" t="s">
        <v>94</v>
      </c>
    </row>
    <row r="219" spans="1:51">
      <c r="A219" s="425"/>
      <c r="B219" s="426"/>
      <c r="C219" s="425"/>
      <c r="D219" s="425"/>
      <c r="E219" s="425"/>
      <c r="F219" s="425"/>
      <c r="G219" s="425"/>
      <c r="H219" s="427"/>
      <c r="I219" s="428"/>
      <c r="J219" s="428"/>
      <c r="K219" s="428"/>
      <c r="L219" s="427"/>
      <c r="M219" s="428"/>
      <c r="N219" s="427"/>
      <c r="O219" s="431" t="str">
        <f t="shared" si="16"/>
        <v/>
      </c>
      <c r="P219" s="457" t="str">
        <f t="shared" si="18"/>
        <v xml:space="preserve"> </v>
      </c>
      <c r="Q219" s="428"/>
      <c r="R219" s="428"/>
      <c r="S219" s="428"/>
      <c r="T219" s="428"/>
      <c r="U219" s="428"/>
      <c r="V219" s="428"/>
      <c r="W219" s="421"/>
      <c r="X219" s="428"/>
      <c r="Y219" s="429"/>
      <c r="Z219" s="427"/>
      <c r="AA219" s="427"/>
      <c r="AB219" s="427"/>
      <c r="AC219" s="428"/>
      <c r="AD219" s="433" t="str">
        <f t="shared" si="17"/>
        <v/>
      </c>
      <c r="AE219" s="457" t="str">
        <f t="shared" si="19"/>
        <v xml:space="preserve"> </v>
      </c>
      <c r="AF219" s="428"/>
      <c r="AU219" s="434">
        <v>8</v>
      </c>
      <c r="AV219" s="434">
        <v>10</v>
      </c>
      <c r="AW219" s="434">
        <v>1</v>
      </c>
      <c r="AX219" s="435" t="str">
        <f t="shared" si="20"/>
        <v>8101</v>
      </c>
      <c r="AY219" s="434" t="s">
        <v>94</v>
      </c>
    </row>
    <row r="220" spans="1:51">
      <c r="A220" s="425"/>
      <c r="B220" s="426"/>
      <c r="C220" s="425"/>
      <c r="D220" s="425"/>
      <c r="E220" s="425"/>
      <c r="F220" s="425"/>
      <c r="G220" s="425"/>
      <c r="H220" s="427"/>
      <c r="I220" s="428"/>
      <c r="J220" s="428"/>
      <c r="K220" s="428"/>
      <c r="L220" s="427"/>
      <c r="M220" s="428"/>
      <c r="N220" s="427"/>
      <c r="O220" s="431" t="str">
        <f t="shared" si="16"/>
        <v/>
      </c>
      <c r="P220" s="457" t="str">
        <f t="shared" si="18"/>
        <v xml:space="preserve"> </v>
      </c>
      <c r="Q220" s="428"/>
      <c r="R220" s="428"/>
      <c r="S220" s="428"/>
      <c r="T220" s="428"/>
      <c r="U220" s="428"/>
      <c r="V220" s="428"/>
      <c r="W220" s="421"/>
      <c r="X220" s="428"/>
      <c r="Y220" s="429"/>
      <c r="Z220" s="427"/>
      <c r="AA220" s="427"/>
      <c r="AB220" s="427"/>
      <c r="AC220" s="428"/>
      <c r="AD220" s="433" t="str">
        <f t="shared" si="17"/>
        <v/>
      </c>
      <c r="AE220" s="457" t="str">
        <f t="shared" si="19"/>
        <v xml:space="preserve"> </v>
      </c>
      <c r="AF220" s="428"/>
      <c r="AU220" s="434">
        <v>8</v>
      </c>
      <c r="AV220" s="434">
        <v>9</v>
      </c>
      <c r="AW220" s="434">
        <v>10</v>
      </c>
      <c r="AX220" s="435" t="str">
        <f t="shared" si="20"/>
        <v>8910</v>
      </c>
      <c r="AY220" s="434" t="s">
        <v>94</v>
      </c>
    </row>
    <row r="221" spans="1:51">
      <c r="A221" s="425"/>
      <c r="B221" s="426"/>
      <c r="C221" s="425"/>
      <c r="D221" s="425"/>
      <c r="E221" s="425"/>
      <c r="F221" s="425"/>
      <c r="G221" s="425"/>
      <c r="H221" s="427"/>
      <c r="I221" s="428"/>
      <c r="J221" s="428"/>
      <c r="K221" s="428"/>
      <c r="L221" s="427"/>
      <c r="M221" s="428"/>
      <c r="N221" s="427"/>
      <c r="O221" s="431" t="str">
        <f t="shared" si="16"/>
        <v/>
      </c>
      <c r="P221" s="457" t="str">
        <f t="shared" si="18"/>
        <v xml:space="preserve"> </v>
      </c>
      <c r="Q221" s="428"/>
      <c r="R221" s="428"/>
      <c r="S221" s="428"/>
      <c r="T221" s="428"/>
      <c r="U221" s="428"/>
      <c r="V221" s="428"/>
      <c r="W221" s="421"/>
      <c r="X221" s="428"/>
      <c r="Y221" s="429"/>
      <c r="Z221" s="427"/>
      <c r="AA221" s="427"/>
      <c r="AB221" s="427"/>
      <c r="AC221" s="428"/>
      <c r="AD221" s="433" t="str">
        <f t="shared" si="17"/>
        <v/>
      </c>
      <c r="AE221" s="457" t="str">
        <f t="shared" si="19"/>
        <v xml:space="preserve"> </v>
      </c>
      <c r="AF221" s="428"/>
      <c r="AU221" s="434">
        <v>8</v>
      </c>
      <c r="AV221" s="434">
        <v>9</v>
      </c>
      <c r="AW221" s="434">
        <v>9</v>
      </c>
      <c r="AX221" s="435" t="str">
        <f t="shared" si="20"/>
        <v>899</v>
      </c>
      <c r="AY221" s="434" t="s">
        <v>94</v>
      </c>
    </row>
    <row r="222" spans="1:51">
      <c r="A222" s="425"/>
      <c r="B222" s="426"/>
      <c r="C222" s="425"/>
      <c r="D222" s="425"/>
      <c r="E222" s="425"/>
      <c r="F222" s="425"/>
      <c r="G222" s="425"/>
      <c r="H222" s="427"/>
      <c r="I222" s="428"/>
      <c r="J222" s="428"/>
      <c r="K222" s="428"/>
      <c r="L222" s="427"/>
      <c r="M222" s="428"/>
      <c r="N222" s="427"/>
      <c r="O222" s="431" t="str">
        <f t="shared" si="16"/>
        <v/>
      </c>
      <c r="P222" s="457" t="str">
        <f t="shared" si="18"/>
        <v xml:space="preserve"> </v>
      </c>
      <c r="Q222" s="428"/>
      <c r="R222" s="428"/>
      <c r="S222" s="428"/>
      <c r="T222" s="428"/>
      <c r="U222" s="428"/>
      <c r="V222" s="428"/>
      <c r="W222" s="421"/>
      <c r="X222" s="428"/>
      <c r="Y222" s="429"/>
      <c r="Z222" s="427"/>
      <c r="AA222" s="427"/>
      <c r="AB222" s="427"/>
      <c r="AC222" s="428"/>
      <c r="AD222" s="433" t="str">
        <f t="shared" si="17"/>
        <v/>
      </c>
      <c r="AE222" s="457" t="str">
        <f t="shared" si="19"/>
        <v xml:space="preserve"> </v>
      </c>
      <c r="AF222" s="428"/>
      <c r="AU222" s="434">
        <v>8</v>
      </c>
      <c r="AV222" s="434">
        <v>9</v>
      </c>
      <c r="AW222" s="434">
        <v>8</v>
      </c>
      <c r="AX222" s="435" t="str">
        <f t="shared" si="20"/>
        <v>898</v>
      </c>
      <c r="AY222" s="434" t="s">
        <v>94</v>
      </c>
    </row>
    <row r="223" spans="1:51">
      <c r="A223" s="425"/>
      <c r="B223" s="426"/>
      <c r="C223" s="425"/>
      <c r="D223" s="425"/>
      <c r="E223" s="425"/>
      <c r="F223" s="425"/>
      <c r="G223" s="425"/>
      <c r="H223" s="427"/>
      <c r="I223" s="428"/>
      <c r="J223" s="428"/>
      <c r="K223" s="428"/>
      <c r="L223" s="427"/>
      <c r="M223" s="428"/>
      <c r="N223" s="427"/>
      <c r="O223" s="431" t="str">
        <f t="shared" si="16"/>
        <v/>
      </c>
      <c r="P223" s="457" t="str">
        <f t="shared" si="18"/>
        <v xml:space="preserve"> </v>
      </c>
      <c r="Q223" s="428"/>
      <c r="R223" s="428"/>
      <c r="S223" s="428"/>
      <c r="T223" s="428"/>
      <c r="U223" s="428"/>
      <c r="V223" s="428"/>
      <c r="W223" s="421"/>
      <c r="X223" s="428"/>
      <c r="Y223" s="429"/>
      <c r="Z223" s="427"/>
      <c r="AA223" s="427"/>
      <c r="AB223" s="427"/>
      <c r="AC223" s="428"/>
      <c r="AD223" s="433" t="str">
        <f t="shared" si="17"/>
        <v/>
      </c>
      <c r="AE223" s="457" t="str">
        <f t="shared" si="19"/>
        <v xml:space="preserve"> </v>
      </c>
      <c r="AF223" s="428"/>
      <c r="AU223" s="434">
        <v>8</v>
      </c>
      <c r="AV223" s="434">
        <v>9</v>
      </c>
      <c r="AW223" s="434">
        <v>7</v>
      </c>
      <c r="AX223" s="435" t="str">
        <f t="shared" si="20"/>
        <v>897</v>
      </c>
      <c r="AY223" s="434" t="s">
        <v>94</v>
      </c>
    </row>
    <row r="224" spans="1:51">
      <c r="A224" s="425"/>
      <c r="B224" s="426"/>
      <c r="C224" s="425"/>
      <c r="D224" s="425"/>
      <c r="E224" s="425"/>
      <c r="F224" s="425"/>
      <c r="G224" s="425"/>
      <c r="H224" s="427"/>
      <c r="I224" s="428"/>
      <c r="J224" s="428"/>
      <c r="K224" s="428"/>
      <c r="L224" s="427"/>
      <c r="M224" s="428"/>
      <c r="N224" s="427"/>
      <c r="O224" s="431" t="str">
        <f t="shared" si="16"/>
        <v/>
      </c>
      <c r="P224" s="457" t="str">
        <f t="shared" si="18"/>
        <v xml:space="preserve"> </v>
      </c>
      <c r="Q224" s="428"/>
      <c r="R224" s="428"/>
      <c r="S224" s="428"/>
      <c r="T224" s="428"/>
      <c r="U224" s="428"/>
      <c r="V224" s="428"/>
      <c r="W224" s="421"/>
      <c r="X224" s="428"/>
      <c r="Y224" s="429"/>
      <c r="Z224" s="427"/>
      <c r="AA224" s="427"/>
      <c r="AB224" s="427"/>
      <c r="AC224" s="428"/>
      <c r="AD224" s="433" t="str">
        <f t="shared" si="17"/>
        <v/>
      </c>
      <c r="AE224" s="457" t="str">
        <f t="shared" si="19"/>
        <v xml:space="preserve"> </v>
      </c>
      <c r="AF224" s="428"/>
      <c r="AU224" s="434">
        <v>8</v>
      </c>
      <c r="AV224" s="434">
        <v>9</v>
      </c>
      <c r="AW224" s="434">
        <v>6</v>
      </c>
      <c r="AX224" s="435" t="str">
        <f t="shared" si="20"/>
        <v>896</v>
      </c>
      <c r="AY224" s="434" t="s">
        <v>94</v>
      </c>
    </row>
    <row r="225" spans="1:51">
      <c r="A225" s="425"/>
      <c r="B225" s="426"/>
      <c r="C225" s="425"/>
      <c r="D225" s="425"/>
      <c r="E225" s="425"/>
      <c r="F225" s="425"/>
      <c r="G225" s="425"/>
      <c r="H225" s="427"/>
      <c r="I225" s="428"/>
      <c r="J225" s="428"/>
      <c r="K225" s="428"/>
      <c r="L225" s="427"/>
      <c r="M225" s="428"/>
      <c r="N225" s="427"/>
      <c r="O225" s="431" t="str">
        <f t="shared" si="16"/>
        <v/>
      </c>
      <c r="P225" s="457" t="str">
        <f t="shared" si="18"/>
        <v xml:space="preserve"> </v>
      </c>
      <c r="Q225" s="428"/>
      <c r="R225" s="428"/>
      <c r="S225" s="428"/>
      <c r="T225" s="428"/>
      <c r="U225" s="428"/>
      <c r="V225" s="428"/>
      <c r="W225" s="421"/>
      <c r="X225" s="428"/>
      <c r="Y225" s="429"/>
      <c r="Z225" s="427"/>
      <c r="AA225" s="427"/>
      <c r="AB225" s="427"/>
      <c r="AC225" s="428"/>
      <c r="AD225" s="433" t="str">
        <f t="shared" si="17"/>
        <v/>
      </c>
      <c r="AE225" s="457" t="str">
        <f t="shared" si="19"/>
        <v xml:space="preserve"> </v>
      </c>
      <c r="AF225" s="428"/>
      <c r="AU225" s="434">
        <v>8</v>
      </c>
      <c r="AV225" s="434">
        <v>9</v>
      </c>
      <c r="AW225" s="434">
        <v>5</v>
      </c>
      <c r="AX225" s="435" t="str">
        <f t="shared" si="20"/>
        <v>895</v>
      </c>
      <c r="AY225" s="434" t="s">
        <v>94</v>
      </c>
    </row>
    <row r="226" spans="1:51">
      <c r="A226" s="425"/>
      <c r="B226" s="426"/>
      <c r="C226" s="425"/>
      <c r="D226" s="425"/>
      <c r="E226" s="425"/>
      <c r="F226" s="425"/>
      <c r="G226" s="425"/>
      <c r="H226" s="427"/>
      <c r="I226" s="428"/>
      <c r="J226" s="428"/>
      <c r="K226" s="428"/>
      <c r="L226" s="427"/>
      <c r="M226" s="428"/>
      <c r="N226" s="427"/>
      <c r="O226" s="431" t="str">
        <f t="shared" si="16"/>
        <v/>
      </c>
      <c r="P226" s="457" t="str">
        <f t="shared" si="18"/>
        <v xml:space="preserve"> </v>
      </c>
      <c r="Q226" s="428"/>
      <c r="R226" s="428"/>
      <c r="S226" s="428"/>
      <c r="T226" s="428"/>
      <c r="U226" s="428"/>
      <c r="V226" s="428"/>
      <c r="W226" s="421"/>
      <c r="X226" s="428"/>
      <c r="Y226" s="429"/>
      <c r="Z226" s="427"/>
      <c r="AA226" s="427"/>
      <c r="AB226" s="427"/>
      <c r="AC226" s="428"/>
      <c r="AD226" s="433" t="str">
        <f t="shared" si="17"/>
        <v/>
      </c>
      <c r="AE226" s="457" t="str">
        <f t="shared" si="19"/>
        <v xml:space="preserve"> </v>
      </c>
      <c r="AF226" s="428"/>
      <c r="AU226" s="434">
        <v>8</v>
      </c>
      <c r="AV226" s="434">
        <v>9</v>
      </c>
      <c r="AW226" s="434">
        <v>4</v>
      </c>
      <c r="AX226" s="435" t="str">
        <f t="shared" si="20"/>
        <v>894</v>
      </c>
      <c r="AY226" s="434" t="s">
        <v>94</v>
      </c>
    </row>
    <row r="227" spans="1:51">
      <c r="A227" s="425"/>
      <c r="B227" s="426"/>
      <c r="C227" s="425"/>
      <c r="D227" s="425"/>
      <c r="E227" s="425"/>
      <c r="F227" s="425"/>
      <c r="G227" s="425"/>
      <c r="H227" s="427"/>
      <c r="I227" s="428"/>
      <c r="J227" s="428"/>
      <c r="K227" s="428"/>
      <c r="L227" s="427"/>
      <c r="M227" s="428"/>
      <c r="N227" s="427"/>
      <c r="O227" s="431" t="str">
        <f t="shared" si="16"/>
        <v/>
      </c>
      <c r="P227" s="457" t="str">
        <f t="shared" si="18"/>
        <v xml:space="preserve"> </v>
      </c>
      <c r="Q227" s="428"/>
      <c r="R227" s="428"/>
      <c r="S227" s="428"/>
      <c r="T227" s="428"/>
      <c r="U227" s="428"/>
      <c r="V227" s="428"/>
      <c r="W227" s="421"/>
      <c r="X227" s="428"/>
      <c r="Y227" s="429"/>
      <c r="Z227" s="427"/>
      <c r="AA227" s="427"/>
      <c r="AB227" s="427"/>
      <c r="AC227" s="428"/>
      <c r="AD227" s="433" t="str">
        <f t="shared" si="17"/>
        <v/>
      </c>
      <c r="AE227" s="457" t="str">
        <f t="shared" si="19"/>
        <v xml:space="preserve"> </v>
      </c>
      <c r="AF227" s="428"/>
      <c r="AU227" s="434">
        <v>8</v>
      </c>
      <c r="AV227" s="434">
        <v>9</v>
      </c>
      <c r="AW227" s="434">
        <v>3</v>
      </c>
      <c r="AX227" s="435" t="str">
        <f t="shared" si="20"/>
        <v>893</v>
      </c>
      <c r="AY227" s="434" t="s">
        <v>94</v>
      </c>
    </row>
    <row r="228" spans="1:51">
      <c r="A228" s="425"/>
      <c r="B228" s="426"/>
      <c r="C228" s="425"/>
      <c r="D228" s="425"/>
      <c r="E228" s="425"/>
      <c r="F228" s="425"/>
      <c r="G228" s="425"/>
      <c r="H228" s="427"/>
      <c r="I228" s="428"/>
      <c r="J228" s="428"/>
      <c r="K228" s="428"/>
      <c r="L228" s="427"/>
      <c r="M228" s="428"/>
      <c r="N228" s="427"/>
      <c r="O228" s="431" t="str">
        <f t="shared" si="16"/>
        <v/>
      </c>
      <c r="P228" s="457" t="str">
        <f t="shared" si="18"/>
        <v xml:space="preserve"> </v>
      </c>
      <c r="Q228" s="428"/>
      <c r="R228" s="428"/>
      <c r="S228" s="428"/>
      <c r="T228" s="428"/>
      <c r="U228" s="428"/>
      <c r="V228" s="428"/>
      <c r="W228" s="421"/>
      <c r="X228" s="428"/>
      <c r="Y228" s="429"/>
      <c r="Z228" s="427"/>
      <c r="AA228" s="427"/>
      <c r="AB228" s="427"/>
      <c r="AC228" s="428"/>
      <c r="AD228" s="433" t="str">
        <f t="shared" si="17"/>
        <v/>
      </c>
      <c r="AE228" s="457" t="str">
        <f t="shared" si="19"/>
        <v xml:space="preserve"> </v>
      </c>
      <c r="AF228" s="428"/>
      <c r="AU228" s="434">
        <v>8</v>
      </c>
      <c r="AV228" s="434">
        <v>9</v>
      </c>
      <c r="AW228" s="434">
        <v>2</v>
      </c>
      <c r="AX228" s="435" t="str">
        <f t="shared" si="20"/>
        <v>892</v>
      </c>
      <c r="AY228" s="434" t="s">
        <v>94</v>
      </c>
    </row>
    <row r="229" spans="1:51">
      <c r="A229" s="425"/>
      <c r="B229" s="426"/>
      <c r="C229" s="425"/>
      <c r="D229" s="425"/>
      <c r="E229" s="425"/>
      <c r="F229" s="425"/>
      <c r="G229" s="425"/>
      <c r="H229" s="427"/>
      <c r="I229" s="428"/>
      <c r="J229" s="428"/>
      <c r="K229" s="428"/>
      <c r="L229" s="427"/>
      <c r="M229" s="428"/>
      <c r="N229" s="427"/>
      <c r="O229" s="431" t="str">
        <f t="shared" si="16"/>
        <v/>
      </c>
      <c r="P229" s="457" t="str">
        <f t="shared" si="18"/>
        <v xml:space="preserve"> </v>
      </c>
      <c r="Q229" s="428"/>
      <c r="R229" s="428"/>
      <c r="S229" s="428"/>
      <c r="T229" s="428"/>
      <c r="U229" s="428"/>
      <c r="V229" s="428"/>
      <c r="W229" s="421"/>
      <c r="X229" s="428"/>
      <c r="Y229" s="429"/>
      <c r="Z229" s="427"/>
      <c r="AA229" s="427"/>
      <c r="AB229" s="427"/>
      <c r="AC229" s="428"/>
      <c r="AD229" s="433" t="str">
        <f t="shared" si="17"/>
        <v/>
      </c>
      <c r="AE229" s="457" t="str">
        <f t="shared" si="19"/>
        <v xml:space="preserve"> </v>
      </c>
      <c r="AF229" s="428"/>
      <c r="AU229" s="434">
        <v>8</v>
      </c>
      <c r="AV229" s="434">
        <v>9</v>
      </c>
      <c r="AW229" s="434">
        <v>1</v>
      </c>
      <c r="AX229" s="435" t="str">
        <f t="shared" si="20"/>
        <v>891</v>
      </c>
      <c r="AY229" s="434" t="s">
        <v>94</v>
      </c>
    </row>
    <row r="230" spans="1:51">
      <c r="A230" s="425"/>
      <c r="B230" s="426"/>
      <c r="C230" s="425"/>
      <c r="D230" s="425"/>
      <c r="E230" s="425"/>
      <c r="F230" s="425"/>
      <c r="G230" s="425"/>
      <c r="H230" s="427"/>
      <c r="I230" s="428"/>
      <c r="J230" s="428"/>
      <c r="K230" s="428"/>
      <c r="L230" s="427"/>
      <c r="M230" s="428"/>
      <c r="N230" s="427"/>
      <c r="O230" s="431" t="str">
        <f t="shared" si="16"/>
        <v/>
      </c>
      <c r="P230" s="457" t="str">
        <f t="shared" si="18"/>
        <v xml:space="preserve"> </v>
      </c>
      <c r="Q230" s="428"/>
      <c r="R230" s="428"/>
      <c r="S230" s="428"/>
      <c r="T230" s="428"/>
      <c r="U230" s="428"/>
      <c r="V230" s="428"/>
      <c r="W230" s="421"/>
      <c r="X230" s="428"/>
      <c r="Y230" s="429"/>
      <c r="Z230" s="427"/>
      <c r="AA230" s="427"/>
      <c r="AB230" s="427"/>
      <c r="AC230" s="428"/>
      <c r="AD230" s="433" t="str">
        <f t="shared" si="17"/>
        <v/>
      </c>
      <c r="AE230" s="457" t="str">
        <f t="shared" si="19"/>
        <v xml:space="preserve"> </v>
      </c>
      <c r="AF230" s="428"/>
      <c r="AU230" s="434">
        <v>8</v>
      </c>
      <c r="AV230" s="434">
        <v>8</v>
      </c>
      <c r="AW230" s="434">
        <v>10</v>
      </c>
      <c r="AX230" s="435" t="str">
        <f t="shared" si="20"/>
        <v>8810</v>
      </c>
      <c r="AY230" s="434" t="s">
        <v>94</v>
      </c>
    </row>
    <row r="231" spans="1:51">
      <c r="A231" s="425"/>
      <c r="B231" s="426"/>
      <c r="C231" s="425"/>
      <c r="D231" s="425"/>
      <c r="E231" s="425"/>
      <c r="F231" s="425"/>
      <c r="G231" s="425"/>
      <c r="H231" s="427"/>
      <c r="I231" s="428"/>
      <c r="J231" s="428"/>
      <c r="K231" s="428"/>
      <c r="L231" s="427"/>
      <c r="M231" s="428"/>
      <c r="N231" s="427"/>
      <c r="O231" s="431" t="str">
        <f t="shared" si="16"/>
        <v/>
      </c>
      <c r="P231" s="457" t="str">
        <f t="shared" si="18"/>
        <v xml:space="preserve"> </v>
      </c>
      <c r="Q231" s="428"/>
      <c r="R231" s="428"/>
      <c r="S231" s="428"/>
      <c r="T231" s="428"/>
      <c r="U231" s="428"/>
      <c r="V231" s="428"/>
      <c r="W231" s="421"/>
      <c r="X231" s="428"/>
      <c r="Y231" s="429"/>
      <c r="Z231" s="427"/>
      <c r="AA231" s="427"/>
      <c r="AB231" s="427"/>
      <c r="AC231" s="428"/>
      <c r="AD231" s="433" t="str">
        <f t="shared" si="17"/>
        <v/>
      </c>
      <c r="AE231" s="457" t="str">
        <f t="shared" si="19"/>
        <v xml:space="preserve"> </v>
      </c>
      <c r="AF231" s="428"/>
      <c r="AU231" s="434">
        <v>8</v>
      </c>
      <c r="AV231" s="434">
        <v>8</v>
      </c>
      <c r="AW231" s="434">
        <v>9</v>
      </c>
      <c r="AX231" s="435" t="str">
        <f t="shared" si="20"/>
        <v>889</v>
      </c>
      <c r="AY231" s="434" t="s">
        <v>94</v>
      </c>
    </row>
    <row r="232" spans="1:51">
      <c r="A232" s="425"/>
      <c r="B232" s="426"/>
      <c r="C232" s="425"/>
      <c r="D232" s="425"/>
      <c r="E232" s="425"/>
      <c r="F232" s="425"/>
      <c r="G232" s="425"/>
      <c r="H232" s="427"/>
      <c r="I232" s="428"/>
      <c r="J232" s="428"/>
      <c r="K232" s="428"/>
      <c r="L232" s="427"/>
      <c r="M232" s="428"/>
      <c r="N232" s="427"/>
      <c r="O232" s="431" t="str">
        <f t="shared" si="16"/>
        <v/>
      </c>
      <c r="P232" s="457" t="str">
        <f t="shared" si="18"/>
        <v xml:space="preserve"> </v>
      </c>
      <c r="Q232" s="428"/>
      <c r="R232" s="428"/>
      <c r="S232" s="428"/>
      <c r="T232" s="428"/>
      <c r="U232" s="428"/>
      <c r="V232" s="428"/>
      <c r="W232" s="421"/>
      <c r="X232" s="428"/>
      <c r="Y232" s="429"/>
      <c r="Z232" s="427"/>
      <c r="AA232" s="427"/>
      <c r="AB232" s="427"/>
      <c r="AC232" s="428"/>
      <c r="AD232" s="433" t="str">
        <f t="shared" si="17"/>
        <v/>
      </c>
      <c r="AE232" s="457" t="str">
        <f t="shared" si="19"/>
        <v xml:space="preserve"> </v>
      </c>
      <c r="AF232" s="428"/>
      <c r="AU232" s="434">
        <v>8</v>
      </c>
      <c r="AV232" s="434">
        <v>8</v>
      </c>
      <c r="AW232" s="434">
        <v>8</v>
      </c>
      <c r="AX232" s="435" t="str">
        <f t="shared" si="20"/>
        <v>888</v>
      </c>
      <c r="AY232" s="434" t="s">
        <v>94</v>
      </c>
    </row>
    <row r="233" spans="1:51">
      <c r="A233" s="425"/>
      <c r="B233" s="426"/>
      <c r="C233" s="425"/>
      <c r="D233" s="425"/>
      <c r="E233" s="425"/>
      <c r="F233" s="425"/>
      <c r="G233" s="425"/>
      <c r="H233" s="427"/>
      <c r="I233" s="428"/>
      <c r="J233" s="428"/>
      <c r="K233" s="428"/>
      <c r="L233" s="427"/>
      <c r="M233" s="428"/>
      <c r="N233" s="427"/>
      <c r="O233" s="431" t="str">
        <f t="shared" si="16"/>
        <v/>
      </c>
      <c r="P233" s="457" t="str">
        <f t="shared" si="18"/>
        <v xml:space="preserve"> </v>
      </c>
      <c r="Q233" s="428"/>
      <c r="R233" s="428"/>
      <c r="S233" s="428"/>
      <c r="T233" s="428"/>
      <c r="U233" s="428"/>
      <c r="V233" s="428"/>
      <c r="W233" s="421"/>
      <c r="X233" s="428"/>
      <c r="Y233" s="429"/>
      <c r="Z233" s="427"/>
      <c r="AA233" s="427"/>
      <c r="AB233" s="427"/>
      <c r="AC233" s="428"/>
      <c r="AD233" s="433" t="str">
        <f t="shared" si="17"/>
        <v/>
      </c>
      <c r="AE233" s="457" t="str">
        <f t="shared" si="19"/>
        <v xml:space="preserve"> </v>
      </c>
      <c r="AF233" s="428"/>
      <c r="AU233" s="434">
        <v>8</v>
      </c>
      <c r="AV233" s="434">
        <v>8</v>
      </c>
      <c r="AW233" s="434">
        <v>7</v>
      </c>
      <c r="AX233" s="435" t="str">
        <f t="shared" si="20"/>
        <v>887</v>
      </c>
      <c r="AY233" s="434" t="s">
        <v>94</v>
      </c>
    </row>
    <row r="234" spans="1:51">
      <c r="A234" s="425"/>
      <c r="B234" s="426"/>
      <c r="C234" s="425"/>
      <c r="D234" s="425"/>
      <c r="E234" s="425"/>
      <c r="F234" s="425"/>
      <c r="G234" s="425"/>
      <c r="H234" s="427"/>
      <c r="I234" s="428"/>
      <c r="J234" s="428"/>
      <c r="K234" s="428"/>
      <c r="L234" s="427"/>
      <c r="M234" s="428"/>
      <c r="N234" s="427"/>
      <c r="O234" s="431" t="str">
        <f t="shared" si="16"/>
        <v/>
      </c>
      <c r="P234" s="457" t="str">
        <f t="shared" si="18"/>
        <v xml:space="preserve"> </v>
      </c>
      <c r="Q234" s="428"/>
      <c r="R234" s="428"/>
      <c r="S234" s="428"/>
      <c r="T234" s="428"/>
      <c r="U234" s="428"/>
      <c r="V234" s="428"/>
      <c r="W234" s="421"/>
      <c r="X234" s="428"/>
      <c r="Y234" s="429"/>
      <c r="Z234" s="427"/>
      <c r="AA234" s="427"/>
      <c r="AB234" s="427"/>
      <c r="AC234" s="428"/>
      <c r="AD234" s="433" t="str">
        <f t="shared" si="17"/>
        <v/>
      </c>
      <c r="AE234" s="457" t="str">
        <f t="shared" si="19"/>
        <v xml:space="preserve"> </v>
      </c>
      <c r="AF234" s="428"/>
      <c r="AU234" s="434">
        <v>8</v>
      </c>
      <c r="AV234" s="434">
        <v>8</v>
      </c>
      <c r="AW234" s="434">
        <v>6</v>
      </c>
      <c r="AX234" s="435" t="str">
        <f t="shared" si="20"/>
        <v>886</v>
      </c>
      <c r="AY234" s="434" t="s">
        <v>94</v>
      </c>
    </row>
    <row r="235" spans="1:51">
      <c r="A235" s="425"/>
      <c r="B235" s="426"/>
      <c r="C235" s="425"/>
      <c r="D235" s="425"/>
      <c r="E235" s="425"/>
      <c r="F235" s="425"/>
      <c r="G235" s="425"/>
      <c r="H235" s="427"/>
      <c r="I235" s="428"/>
      <c r="J235" s="428"/>
      <c r="K235" s="428"/>
      <c r="L235" s="427"/>
      <c r="M235" s="428"/>
      <c r="N235" s="427"/>
      <c r="O235" s="431" t="str">
        <f t="shared" si="16"/>
        <v/>
      </c>
      <c r="P235" s="457" t="str">
        <f t="shared" si="18"/>
        <v xml:space="preserve"> </v>
      </c>
      <c r="Q235" s="428"/>
      <c r="R235" s="428"/>
      <c r="S235" s="428"/>
      <c r="T235" s="428"/>
      <c r="U235" s="428"/>
      <c r="V235" s="428"/>
      <c r="W235" s="421"/>
      <c r="X235" s="428"/>
      <c r="Y235" s="429"/>
      <c r="Z235" s="427"/>
      <c r="AA235" s="427"/>
      <c r="AB235" s="427"/>
      <c r="AC235" s="428"/>
      <c r="AD235" s="433" t="str">
        <f t="shared" si="17"/>
        <v/>
      </c>
      <c r="AE235" s="457" t="str">
        <f t="shared" si="19"/>
        <v xml:space="preserve"> </v>
      </c>
      <c r="AF235" s="428"/>
      <c r="AU235" s="434">
        <v>8</v>
      </c>
      <c r="AV235" s="434">
        <v>8</v>
      </c>
      <c r="AW235" s="434">
        <v>5</v>
      </c>
      <c r="AX235" s="435" t="str">
        <f t="shared" si="20"/>
        <v>885</v>
      </c>
      <c r="AY235" s="434" t="s">
        <v>94</v>
      </c>
    </row>
    <row r="236" spans="1:51">
      <c r="A236" s="425"/>
      <c r="B236" s="426"/>
      <c r="C236" s="425"/>
      <c r="D236" s="425"/>
      <c r="E236" s="425"/>
      <c r="F236" s="425"/>
      <c r="G236" s="425"/>
      <c r="H236" s="427"/>
      <c r="I236" s="428"/>
      <c r="J236" s="428"/>
      <c r="K236" s="428"/>
      <c r="L236" s="427"/>
      <c r="M236" s="428"/>
      <c r="N236" s="427"/>
      <c r="O236" s="431" t="str">
        <f t="shared" si="16"/>
        <v/>
      </c>
      <c r="P236" s="457" t="str">
        <f t="shared" si="18"/>
        <v xml:space="preserve"> </v>
      </c>
      <c r="Q236" s="428"/>
      <c r="R236" s="428"/>
      <c r="S236" s="428"/>
      <c r="T236" s="428"/>
      <c r="U236" s="428"/>
      <c r="V236" s="428"/>
      <c r="W236" s="421"/>
      <c r="X236" s="428"/>
      <c r="Y236" s="429"/>
      <c r="Z236" s="427"/>
      <c r="AA236" s="427"/>
      <c r="AB236" s="427"/>
      <c r="AC236" s="428"/>
      <c r="AD236" s="433" t="str">
        <f t="shared" si="17"/>
        <v/>
      </c>
      <c r="AE236" s="457" t="str">
        <f t="shared" si="19"/>
        <v xml:space="preserve"> </v>
      </c>
      <c r="AF236" s="428"/>
      <c r="AU236" s="434">
        <v>8</v>
      </c>
      <c r="AV236" s="434">
        <v>8</v>
      </c>
      <c r="AW236" s="434">
        <v>4</v>
      </c>
      <c r="AX236" s="435" t="str">
        <f t="shared" si="20"/>
        <v>884</v>
      </c>
      <c r="AY236" s="434" t="s">
        <v>94</v>
      </c>
    </row>
    <row r="237" spans="1:51">
      <c r="A237" s="425"/>
      <c r="B237" s="426"/>
      <c r="C237" s="425"/>
      <c r="D237" s="425"/>
      <c r="E237" s="425"/>
      <c r="F237" s="425"/>
      <c r="G237" s="425"/>
      <c r="H237" s="427"/>
      <c r="I237" s="428"/>
      <c r="J237" s="428"/>
      <c r="K237" s="428"/>
      <c r="L237" s="427"/>
      <c r="M237" s="428"/>
      <c r="N237" s="427"/>
      <c r="O237" s="431" t="str">
        <f t="shared" si="16"/>
        <v/>
      </c>
      <c r="P237" s="457" t="str">
        <f t="shared" si="18"/>
        <v xml:space="preserve"> </v>
      </c>
      <c r="Q237" s="428"/>
      <c r="R237" s="428"/>
      <c r="S237" s="428"/>
      <c r="T237" s="428"/>
      <c r="U237" s="428"/>
      <c r="V237" s="428"/>
      <c r="W237" s="421"/>
      <c r="X237" s="428"/>
      <c r="Y237" s="429"/>
      <c r="Z237" s="427"/>
      <c r="AA237" s="427"/>
      <c r="AB237" s="427"/>
      <c r="AC237" s="428"/>
      <c r="AD237" s="433" t="str">
        <f t="shared" si="17"/>
        <v/>
      </c>
      <c r="AE237" s="457" t="str">
        <f t="shared" si="19"/>
        <v xml:space="preserve"> </v>
      </c>
      <c r="AF237" s="428"/>
      <c r="AU237" s="434">
        <v>8</v>
      </c>
      <c r="AV237" s="434">
        <v>8</v>
      </c>
      <c r="AW237" s="434">
        <v>3</v>
      </c>
      <c r="AX237" s="435" t="str">
        <f t="shared" si="20"/>
        <v>883</v>
      </c>
      <c r="AY237" s="434" t="s">
        <v>94</v>
      </c>
    </row>
    <row r="238" spans="1:51">
      <c r="A238" s="425"/>
      <c r="B238" s="426"/>
      <c r="C238" s="425"/>
      <c r="D238" s="425"/>
      <c r="E238" s="425"/>
      <c r="F238" s="425"/>
      <c r="G238" s="425"/>
      <c r="H238" s="427"/>
      <c r="I238" s="428"/>
      <c r="J238" s="428"/>
      <c r="K238" s="428"/>
      <c r="L238" s="427"/>
      <c r="M238" s="428"/>
      <c r="N238" s="427"/>
      <c r="O238" s="431" t="str">
        <f t="shared" si="16"/>
        <v/>
      </c>
      <c r="P238" s="457" t="str">
        <f t="shared" si="18"/>
        <v xml:space="preserve"> </v>
      </c>
      <c r="Q238" s="428"/>
      <c r="R238" s="428"/>
      <c r="S238" s="428"/>
      <c r="T238" s="428"/>
      <c r="U238" s="428"/>
      <c r="V238" s="428"/>
      <c r="W238" s="421"/>
      <c r="X238" s="428"/>
      <c r="Y238" s="429"/>
      <c r="Z238" s="427"/>
      <c r="AA238" s="427"/>
      <c r="AB238" s="427"/>
      <c r="AC238" s="428"/>
      <c r="AD238" s="433" t="str">
        <f t="shared" si="17"/>
        <v/>
      </c>
      <c r="AE238" s="457" t="str">
        <f t="shared" si="19"/>
        <v xml:space="preserve"> </v>
      </c>
      <c r="AF238" s="428"/>
      <c r="AU238" s="434">
        <v>8</v>
      </c>
      <c r="AV238" s="434">
        <v>8</v>
      </c>
      <c r="AW238" s="434">
        <v>2</v>
      </c>
      <c r="AX238" s="435" t="str">
        <f t="shared" si="20"/>
        <v>882</v>
      </c>
      <c r="AY238" s="434" t="s">
        <v>94</v>
      </c>
    </row>
    <row r="239" spans="1:51">
      <c r="A239" s="425"/>
      <c r="B239" s="426"/>
      <c r="C239" s="425"/>
      <c r="D239" s="425"/>
      <c r="E239" s="425"/>
      <c r="F239" s="425"/>
      <c r="G239" s="425"/>
      <c r="H239" s="427"/>
      <c r="I239" s="428"/>
      <c r="J239" s="428"/>
      <c r="K239" s="428"/>
      <c r="L239" s="427"/>
      <c r="M239" s="428"/>
      <c r="N239" s="427"/>
      <c r="O239" s="431" t="str">
        <f t="shared" si="16"/>
        <v/>
      </c>
      <c r="P239" s="457" t="str">
        <f t="shared" si="18"/>
        <v xml:space="preserve"> </v>
      </c>
      <c r="Q239" s="428"/>
      <c r="R239" s="428"/>
      <c r="S239" s="428"/>
      <c r="T239" s="428"/>
      <c r="U239" s="428"/>
      <c r="V239" s="428"/>
      <c r="W239" s="421"/>
      <c r="X239" s="428"/>
      <c r="Y239" s="429"/>
      <c r="Z239" s="427"/>
      <c r="AA239" s="427"/>
      <c r="AB239" s="427"/>
      <c r="AC239" s="428"/>
      <c r="AD239" s="433" t="str">
        <f t="shared" si="17"/>
        <v/>
      </c>
      <c r="AE239" s="457" t="str">
        <f t="shared" si="19"/>
        <v xml:space="preserve"> </v>
      </c>
      <c r="AF239" s="428"/>
      <c r="AU239" s="434">
        <v>8</v>
      </c>
      <c r="AV239" s="434">
        <v>8</v>
      </c>
      <c r="AW239" s="434">
        <v>1</v>
      </c>
      <c r="AX239" s="435" t="str">
        <f t="shared" si="20"/>
        <v>881</v>
      </c>
      <c r="AY239" s="434" t="s">
        <v>94</v>
      </c>
    </row>
    <row r="240" spans="1:51">
      <c r="A240" s="425"/>
      <c r="B240" s="426"/>
      <c r="C240" s="425"/>
      <c r="D240" s="425"/>
      <c r="E240" s="425"/>
      <c r="F240" s="425"/>
      <c r="G240" s="425"/>
      <c r="H240" s="427"/>
      <c r="I240" s="428"/>
      <c r="J240" s="428"/>
      <c r="K240" s="428"/>
      <c r="L240" s="427"/>
      <c r="M240" s="428"/>
      <c r="N240" s="427"/>
      <c r="O240" s="431" t="str">
        <f t="shared" si="16"/>
        <v/>
      </c>
      <c r="P240" s="457" t="str">
        <f t="shared" si="18"/>
        <v xml:space="preserve"> </v>
      </c>
      <c r="Q240" s="428"/>
      <c r="R240" s="428"/>
      <c r="S240" s="428"/>
      <c r="T240" s="428"/>
      <c r="U240" s="428"/>
      <c r="V240" s="428"/>
      <c r="W240" s="421"/>
      <c r="X240" s="428"/>
      <c r="Y240" s="429"/>
      <c r="Z240" s="427"/>
      <c r="AA240" s="427"/>
      <c r="AB240" s="427"/>
      <c r="AC240" s="428"/>
      <c r="AD240" s="433" t="str">
        <f t="shared" si="17"/>
        <v/>
      </c>
      <c r="AE240" s="457" t="str">
        <f t="shared" si="19"/>
        <v xml:space="preserve"> </v>
      </c>
      <c r="AF240" s="428"/>
      <c r="AU240" s="434">
        <v>8</v>
      </c>
      <c r="AV240" s="434">
        <v>7</v>
      </c>
      <c r="AW240" s="434">
        <v>10</v>
      </c>
      <c r="AX240" s="435" t="str">
        <f t="shared" si="20"/>
        <v>8710</v>
      </c>
      <c r="AY240" s="434" t="s">
        <v>94</v>
      </c>
    </row>
    <row r="241" spans="1:51">
      <c r="A241" s="425"/>
      <c r="B241" s="426"/>
      <c r="C241" s="425"/>
      <c r="D241" s="425"/>
      <c r="E241" s="425"/>
      <c r="F241" s="425"/>
      <c r="G241" s="425"/>
      <c r="H241" s="427"/>
      <c r="I241" s="428"/>
      <c r="J241" s="428"/>
      <c r="K241" s="428"/>
      <c r="L241" s="427"/>
      <c r="M241" s="428"/>
      <c r="N241" s="427"/>
      <c r="O241" s="431" t="str">
        <f t="shared" si="16"/>
        <v/>
      </c>
      <c r="P241" s="457" t="str">
        <f t="shared" si="18"/>
        <v xml:space="preserve"> </v>
      </c>
      <c r="Q241" s="428"/>
      <c r="R241" s="428"/>
      <c r="S241" s="428"/>
      <c r="T241" s="428"/>
      <c r="U241" s="428"/>
      <c r="V241" s="428"/>
      <c r="W241" s="421"/>
      <c r="X241" s="428"/>
      <c r="Y241" s="429"/>
      <c r="Z241" s="427"/>
      <c r="AA241" s="427"/>
      <c r="AB241" s="427"/>
      <c r="AC241" s="428"/>
      <c r="AD241" s="433" t="str">
        <f t="shared" si="17"/>
        <v/>
      </c>
      <c r="AE241" s="457" t="str">
        <f t="shared" si="19"/>
        <v xml:space="preserve"> </v>
      </c>
      <c r="AF241" s="428"/>
      <c r="AU241" s="434">
        <v>8</v>
      </c>
      <c r="AV241" s="434">
        <v>7</v>
      </c>
      <c r="AW241" s="434">
        <v>9</v>
      </c>
      <c r="AX241" s="435" t="str">
        <f t="shared" si="20"/>
        <v>879</v>
      </c>
      <c r="AY241" s="434" t="s">
        <v>94</v>
      </c>
    </row>
    <row r="242" spans="1:51">
      <c r="A242" s="425"/>
      <c r="B242" s="426"/>
      <c r="C242" s="425"/>
      <c r="D242" s="425"/>
      <c r="E242" s="425"/>
      <c r="F242" s="425"/>
      <c r="G242" s="425"/>
      <c r="H242" s="427"/>
      <c r="I242" s="428"/>
      <c r="J242" s="428"/>
      <c r="K242" s="428"/>
      <c r="L242" s="427"/>
      <c r="M242" s="428"/>
      <c r="N242" s="427"/>
      <c r="O242" s="431" t="str">
        <f t="shared" ref="O242:O305" si="21">+H242&amp;L242&amp;N242</f>
        <v/>
      </c>
      <c r="P242" s="457" t="str">
        <f t="shared" si="18"/>
        <v xml:space="preserve"> </v>
      </c>
      <c r="Q242" s="428"/>
      <c r="R242" s="428"/>
      <c r="S242" s="428"/>
      <c r="T242" s="428"/>
      <c r="U242" s="428"/>
      <c r="V242" s="428"/>
      <c r="W242" s="421"/>
      <c r="X242" s="428"/>
      <c r="Y242" s="429"/>
      <c r="Z242" s="427"/>
      <c r="AA242" s="427"/>
      <c r="AB242" s="427"/>
      <c r="AC242" s="428"/>
      <c r="AD242" s="433" t="str">
        <f t="shared" ref="AD242:AD305" si="22">+Z242&amp;AA242&amp;AB242</f>
        <v/>
      </c>
      <c r="AE242" s="457" t="str">
        <f t="shared" si="19"/>
        <v xml:space="preserve"> </v>
      </c>
      <c r="AF242" s="428"/>
      <c r="AU242" s="434">
        <v>8</v>
      </c>
      <c r="AV242" s="434">
        <v>7</v>
      </c>
      <c r="AW242" s="434">
        <v>8</v>
      </c>
      <c r="AX242" s="435" t="str">
        <f t="shared" si="20"/>
        <v>878</v>
      </c>
      <c r="AY242" s="434" t="s">
        <v>94</v>
      </c>
    </row>
    <row r="243" spans="1:51">
      <c r="A243" s="425"/>
      <c r="B243" s="426"/>
      <c r="C243" s="425"/>
      <c r="D243" s="425"/>
      <c r="E243" s="425"/>
      <c r="F243" s="425"/>
      <c r="G243" s="425"/>
      <c r="H243" s="427"/>
      <c r="I243" s="428"/>
      <c r="J243" s="428"/>
      <c r="K243" s="428"/>
      <c r="L243" s="427"/>
      <c r="M243" s="428"/>
      <c r="N243" s="427"/>
      <c r="O243" s="431" t="str">
        <f t="shared" si="21"/>
        <v/>
      </c>
      <c r="P243" s="457" t="str">
        <f t="shared" si="18"/>
        <v xml:space="preserve"> </v>
      </c>
      <c r="Q243" s="428"/>
      <c r="R243" s="428"/>
      <c r="S243" s="428"/>
      <c r="T243" s="428"/>
      <c r="U243" s="428"/>
      <c r="V243" s="428"/>
      <c r="W243" s="421"/>
      <c r="X243" s="428"/>
      <c r="Y243" s="429"/>
      <c r="Z243" s="427"/>
      <c r="AA243" s="427"/>
      <c r="AB243" s="427"/>
      <c r="AC243" s="428"/>
      <c r="AD243" s="433" t="str">
        <f t="shared" si="22"/>
        <v/>
      </c>
      <c r="AE243" s="457" t="str">
        <f t="shared" si="19"/>
        <v xml:space="preserve"> </v>
      </c>
      <c r="AF243" s="428"/>
      <c r="AU243" s="434">
        <v>8</v>
      </c>
      <c r="AV243" s="434">
        <v>7</v>
      </c>
      <c r="AW243" s="434">
        <v>7</v>
      </c>
      <c r="AX243" s="435" t="str">
        <f t="shared" si="20"/>
        <v>877</v>
      </c>
      <c r="AY243" s="434" t="s">
        <v>94</v>
      </c>
    </row>
    <row r="244" spans="1:51">
      <c r="A244" s="425"/>
      <c r="B244" s="426"/>
      <c r="C244" s="425"/>
      <c r="D244" s="425"/>
      <c r="E244" s="425"/>
      <c r="F244" s="425"/>
      <c r="G244" s="425"/>
      <c r="H244" s="427"/>
      <c r="I244" s="428"/>
      <c r="J244" s="428"/>
      <c r="K244" s="428"/>
      <c r="L244" s="427"/>
      <c r="M244" s="428"/>
      <c r="N244" s="427"/>
      <c r="O244" s="431" t="str">
        <f t="shared" si="21"/>
        <v/>
      </c>
      <c r="P244" s="457" t="str">
        <f t="shared" si="18"/>
        <v xml:space="preserve"> </v>
      </c>
      <c r="Q244" s="428"/>
      <c r="R244" s="428"/>
      <c r="S244" s="428"/>
      <c r="T244" s="428"/>
      <c r="U244" s="428"/>
      <c r="V244" s="428"/>
      <c r="W244" s="421"/>
      <c r="X244" s="428"/>
      <c r="Y244" s="429"/>
      <c r="Z244" s="427"/>
      <c r="AA244" s="427"/>
      <c r="AB244" s="427"/>
      <c r="AC244" s="428"/>
      <c r="AD244" s="433" t="str">
        <f t="shared" si="22"/>
        <v/>
      </c>
      <c r="AE244" s="457" t="str">
        <f t="shared" si="19"/>
        <v xml:space="preserve"> </v>
      </c>
      <c r="AF244" s="428"/>
      <c r="AU244" s="434">
        <v>8</v>
      </c>
      <c r="AV244" s="434">
        <v>7</v>
      </c>
      <c r="AW244" s="434">
        <v>6</v>
      </c>
      <c r="AX244" s="435" t="str">
        <f t="shared" si="20"/>
        <v>876</v>
      </c>
      <c r="AY244" s="434" t="s">
        <v>94</v>
      </c>
    </row>
    <row r="245" spans="1:51">
      <c r="A245" s="425"/>
      <c r="B245" s="426"/>
      <c r="C245" s="425"/>
      <c r="D245" s="425"/>
      <c r="E245" s="425"/>
      <c r="F245" s="425"/>
      <c r="G245" s="425"/>
      <c r="H245" s="427"/>
      <c r="I245" s="428"/>
      <c r="J245" s="428"/>
      <c r="K245" s="428"/>
      <c r="L245" s="427"/>
      <c r="M245" s="428"/>
      <c r="N245" s="427"/>
      <c r="O245" s="431" t="str">
        <f t="shared" si="21"/>
        <v/>
      </c>
      <c r="P245" s="457" t="str">
        <f t="shared" si="18"/>
        <v xml:space="preserve"> </v>
      </c>
      <c r="Q245" s="428"/>
      <c r="R245" s="428"/>
      <c r="S245" s="428"/>
      <c r="T245" s="428"/>
      <c r="U245" s="428"/>
      <c r="V245" s="428"/>
      <c r="W245" s="421"/>
      <c r="X245" s="428"/>
      <c r="Y245" s="429"/>
      <c r="Z245" s="427"/>
      <c r="AA245" s="427"/>
      <c r="AB245" s="427"/>
      <c r="AC245" s="428"/>
      <c r="AD245" s="433" t="str">
        <f t="shared" si="22"/>
        <v/>
      </c>
      <c r="AE245" s="457" t="str">
        <f t="shared" si="19"/>
        <v xml:space="preserve"> </v>
      </c>
      <c r="AF245" s="428"/>
      <c r="AU245" s="434">
        <v>8</v>
      </c>
      <c r="AV245" s="434">
        <v>7</v>
      </c>
      <c r="AW245" s="434">
        <v>5</v>
      </c>
      <c r="AX245" s="435" t="str">
        <f t="shared" si="20"/>
        <v>875</v>
      </c>
      <c r="AY245" s="434" t="s">
        <v>94</v>
      </c>
    </row>
    <row r="246" spans="1:51">
      <c r="A246" s="425"/>
      <c r="B246" s="426"/>
      <c r="C246" s="425"/>
      <c r="D246" s="425"/>
      <c r="E246" s="425"/>
      <c r="F246" s="425"/>
      <c r="G246" s="425"/>
      <c r="H246" s="427"/>
      <c r="I246" s="428"/>
      <c r="J246" s="428"/>
      <c r="K246" s="428"/>
      <c r="L246" s="427"/>
      <c r="M246" s="428"/>
      <c r="N246" s="427"/>
      <c r="O246" s="431" t="str">
        <f t="shared" si="21"/>
        <v/>
      </c>
      <c r="P246" s="457" t="str">
        <f t="shared" si="18"/>
        <v xml:space="preserve"> </v>
      </c>
      <c r="Q246" s="428"/>
      <c r="R246" s="428"/>
      <c r="S246" s="428"/>
      <c r="T246" s="428"/>
      <c r="U246" s="428"/>
      <c r="V246" s="428"/>
      <c r="W246" s="421"/>
      <c r="X246" s="428"/>
      <c r="Y246" s="429"/>
      <c r="Z246" s="427"/>
      <c r="AA246" s="427"/>
      <c r="AB246" s="427"/>
      <c r="AC246" s="428"/>
      <c r="AD246" s="433" t="str">
        <f t="shared" si="22"/>
        <v/>
      </c>
      <c r="AE246" s="457" t="str">
        <f t="shared" si="19"/>
        <v xml:space="preserve"> </v>
      </c>
      <c r="AF246" s="428"/>
      <c r="AU246" s="434">
        <v>8</v>
      </c>
      <c r="AV246" s="434">
        <v>7</v>
      </c>
      <c r="AW246" s="434">
        <v>4</v>
      </c>
      <c r="AX246" s="435" t="str">
        <f t="shared" si="20"/>
        <v>874</v>
      </c>
      <c r="AY246" s="434" t="s">
        <v>94</v>
      </c>
    </row>
    <row r="247" spans="1:51">
      <c r="A247" s="425"/>
      <c r="B247" s="426"/>
      <c r="C247" s="425"/>
      <c r="D247" s="425"/>
      <c r="E247" s="425"/>
      <c r="F247" s="425"/>
      <c r="G247" s="425"/>
      <c r="H247" s="427"/>
      <c r="I247" s="428"/>
      <c r="J247" s="428"/>
      <c r="K247" s="428"/>
      <c r="L247" s="427"/>
      <c r="M247" s="428"/>
      <c r="N247" s="427"/>
      <c r="O247" s="431" t="str">
        <f t="shared" si="21"/>
        <v/>
      </c>
      <c r="P247" s="457" t="str">
        <f t="shared" si="18"/>
        <v xml:space="preserve"> </v>
      </c>
      <c r="Q247" s="428"/>
      <c r="R247" s="428"/>
      <c r="S247" s="428"/>
      <c r="T247" s="428"/>
      <c r="U247" s="428"/>
      <c r="V247" s="428"/>
      <c r="W247" s="421"/>
      <c r="X247" s="428"/>
      <c r="Y247" s="429"/>
      <c r="Z247" s="427"/>
      <c r="AA247" s="427"/>
      <c r="AB247" s="427"/>
      <c r="AC247" s="428"/>
      <c r="AD247" s="433" t="str">
        <f t="shared" si="22"/>
        <v/>
      </c>
      <c r="AE247" s="457" t="str">
        <f t="shared" si="19"/>
        <v xml:space="preserve"> </v>
      </c>
      <c r="AF247" s="428"/>
      <c r="AU247" s="434">
        <v>8</v>
      </c>
      <c r="AV247" s="434">
        <v>7</v>
      </c>
      <c r="AW247" s="434">
        <v>3</v>
      </c>
      <c r="AX247" s="435" t="str">
        <f t="shared" si="20"/>
        <v>873</v>
      </c>
      <c r="AY247" s="434" t="s">
        <v>94</v>
      </c>
    </row>
    <row r="248" spans="1:51">
      <c r="A248" s="425"/>
      <c r="B248" s="426"/>
      <c r="C248" s="425"/>
      <c r="D248" s="425"/>
      <c r="E248" s="425"/>
      <c r="F248" s="425"/>
      <c r="G248" s="425"/>
      <c r="H248" s="427"/>
      <c r="I248" s="428"/>
      <c r="J248" s="428"/>
      <c r="K248" s="428"/>
      <c r="L248" s="427"/>
      <c r="M248" s="428"/>
      <c r="N248" s="427"/>
      <c r="O248" s="431" t="str">
        <f t="shared" si="21"/>
        <v/>
      </c>
      <c r="P248" s="457" t="str">
        <f t="shared" si="18"/>
        <v xml:space="preserve"> </v>
      </c>
      <c r="Q248" s="428"/>
      <c r="R248" s="428"/>
      <c r="S248" s="428"/>
      <c r="T248" s="428"/>
      <c r="U248" s="428"/>
      <c r="V248" s="428"/>
      <c r="W248" s="421"/>
      <c r="X248" s="428"/>
      <c r="Y248" s="429"/>
      <c r="Z248" s="427"/>
      <c r="AA248" s="427"/>
      <c r="AB248" s="427"/>
      <c r="AC248" s="428"/>
      <c r="AD248" s="433" t="str">
        <f t="shared" si="22"/>
        <v/>
      </c>
      <c r="AE248" s="457" t="str">
        <f t="shared" si="19"/>
        <v xml:space="preserve"> </v>
      </c>
      <c r="AF248" s="428"/>
      <c r="AU248" s="434">
        <v>8</v>
      </c>
      <c r="AV248" s="434">
        <v>7</v>
      </c>
      <c r="AW248" s="434">
        <v>2</v>
      </c>
      <c r="AX248" s="435" t="str">
        <f t="shared" si="20"/>
        <v>872</v>
      </c>
      <c r="AY248" s="434" t="s">
        <v>94</v>
      </c>
    </row>
    <row r="249" spans="1:51">
      <c r="A249" s="425"/>
      <c r="B249" s="426"/>
      <c r="C249" s="425"/>
      <c r="D249" s="425"/>
      <c r="E249" s="425"/>
      <c r="F249" s="425"/>
      <c r="G249" s="425"/>
      <c r="H249" s="427"/>
      <c r="I249" s="428"/>
      <c r="J249" s="428"/>
      <c r="K249" s="428"/>
      <c r="L249" s="427"/>
      <c r="M249" s="428"/>
      <c r="N249" s="427"/>
      <c r="O249" s="431" t="str">
        <f t="shared" si="21"/>
        <v/>
      </c>
      <c r="P249" s="457" t="str">
        <f t="shared" si="18"/>
        <v xml:space="preserve"> </v>
      </c>
      <c r="Q249" s="428"/>
      <c r="R249" s="428"/>
      <c r="S249" s="428"/>
      <c r="T249" s="428"/>
      <c r="U249" s="428"/>
      <c r="V249" s="428"/>
      <c r="W249" s="421"/>
      <c r="X249" s="428"/>
      <c r="Y249" s="429"/>
      <c r="Z249" s="427"/>
      <c r="AA249" s="427"/>
      <c r="AB249" s="427"/>
      <c r="AC249" s="428"/>
      <c r="AD249" s="433" t="str">
        <f t="shared" si="22"/>
        <v/>
      </c>
      <c r="AE249" s="457" t="str">
        <f t="shared" si="19"/>
        <v xml:space="preserve"> </v>
      </c>
      <c r="AF249" s="428"/>
      <c r="AU249" s="434">
        <v>8</v>
      </c>
      <c r="AV249" s="434">
        <v>7</v>
      </c>
      <c r="AW249" s="434">
        <v>1</v>
      </c>
      <c r="AX249" s="435" t="str">
        <f t="shared" si="20"/>
        <v>871</v>
      </c>
      <c r="AY249" s="434" t="s">
        <v>96</v>
      </c>
    </row>
    <row r="250" spans="1:51">
      <c r="A250" s="425"/>
      <c r="B250" s="426"/>
      <c r="C250" s="425"/>
      <c r="D250" s="425"/>
      <c r="E250" s="425"/>
      <c r="F250" s="425"/>
      <c r="G250" s="425"/>
      <c r="H250" s="427"/>
      <c r="I250" s="428"/>
      <c r="J250" s="428"/>
      <c r="K250" s="428"/>
      <c r="L250" s="427"/>
      <c r="M250" s="428"/>
      <c r="N250" s="427"/>
      <c r="O250" s="431" t="str">
        <f t="shared" si="21"/>
        <v/>
      </c>
      <c r="P250" s="457" t="str">
        <f t="shared" si="18"/>
        <v xml:space="preserve"> </v>
      </c>
      <c r="Q250" s="428"/>
      <c r="R250" s="428"/>
      <c r="S250" s="428"/>
      <c r="T250" s="428"/>
      <c r="U250" s="428"/>
      <c r="V250" s="428"/>
      <c r="W250" s="421"/>
      <c r="X250" s="428"/>
      <c r="Y250" s="429"/>
      <c r="Z250" s="427"/>
      <c r="AA250" s="427"/>
      <c r="AB250" s="427"/>
      <c r="AC250" s="428"/>
      <c r="AD250" s="433" t="str">
        <f t="shared" si="22"/>
        <v/>
      </c>
      <c r="AE250" s="457" t="str">
        <f t="shared" si="19"/>
        <v xml:space="preserve"> </v>
      </c>
      <c r="AF250" s="428"/>
      <c r="AU250" s="434">
        <v>8</v>
      </c>
      <c r="AV250" s="434">
        <v>6</v>
      </c>
      <c r="AW250" s="434">
        <v>10</v>
      </c>
      <c r="AX250" s="435" t="str">
        <f t="shared" si="20"/>
        <v>8610</v>
      </c>
      <c r="AY250" s="434" t="s">
        <v>94</v>
      </c>
    </row>
    <row r="251" spans="1:51">
      <c r="A251" s="425"/>
      <c r="B251" s="426"/>
      <c r="C251" s="425"/>
      <c r="D251" s="425"/>
      <c r="E251" s="425"/>
      <c r="F251" s="425"/>
      <c r="G251" s="425"/>
      <c r="H251" s="427"/>
      <c r="I251" s="428"/>
      <c r="J251" s="428"/>
      <c r="K251" s="428"/>
      <c r="L251" s="427"/>
      <c r="M251" s="428"/>
      <c r="N251" s="427"/>
      <c r="O251" s="431" t="str">
        <f t="shared" si="21"/>
        <v/>
      </c>
      <c r="P251" s="457" t="str">
        <f t="shared" si="18"/>
        <v xml:space="preserve"> </v>
      </c>
      <c r="Q251" s="428"/>
      <c r="R251" s="428"/>
      <c r="S251" s="428"/>
      <c r="T251" s="428"/>
      <c r="U251" s="428"/>
      <c r="V251" s="428"/>
      <c r="W251" s="421"/>
      <c r="X251" s="428"/>
      <c r="Y251" s="429"/>
      <c r="Z251" s="427"/>
      <c r="AA251" s="427"/>
      <c r="AB251" s="427"/>
      <c r="AC251" s="428"/>
      <c r="AD251" s="433" t="str">
        <f t="shared" si="22"/>
        <v/>
      </c>
      <c r="AE251" s="457" t="str">
        <f t="shared" si="19"/>
        <v xml:space="preserve"> </v>
      </c>
      <c r="AF251" s="428"/>
      <c r="AU251" s="434">
        <v>8</v>
      </c>
      <c r="AV251" s="434">
        <v>6</v>
      </c>
      <c r="AW251" s="434">
        <v>9</v>
      </c>
      <c r="AX251" s="435" t="str">
        <f t="shared" si="20"/>
        <v>869</v>
      </c>
      <c r="AY251" s="434" t="s">
        <v>94</v>
      </c>
    </row>
    <row r="252" spans="1:51">
      <c r="A252" s="425"/>
      <c r="B252" s="426"/>
      <c r="C252" s="425"/>
      <c r="D252" s="425"/>
      <c r="E252" s="425"/>
      <c r="F252" s="425"/>
      <c r="G252" s="425"/>
      <c r="H252" s="427"/>
      <c r="I252" s="428"/>
      <c r="J252" s="428"/>
      <c r="K252" s="428"/>
      <c r="L252" s="427"/>
      <c r="M252" s="428"/>
      <c r="N252" s="427"/>
      <c r="O252" s="431" t="str">
        <f t="shared" si="21"/>
        <v/>
      </c>
      <c r="P252" s="457" t="str">
        <f t="shared" si="18"/>
        <v xml:space="preserve"> </v>
      </c>
      <c r="Q252" s="428"/>
      <c r="R252" s="428"/>
      <c r="S252" s="428"/>
      <c r="T252" s="428"/>
      <c r="U252" s="428"/>
      <c r="V252" s="428"/>
      <c r="W252" s="421"/>
      <c r="X252" s="428"/>
      <c r="Y252" s="429"/>
      <c r="Z252" s="427"/>
      <c r="AA252" s="427"/>
      <c r="AB252" s="427"/>
      <c r="AC252" s="428"/>
      <c r="AD252" s="433" t="str">
        <f t="shared" si="22"/>
        <v/>
      </c>
      <c r="AE252" s="457" t="str">
        <f t="shared" si="19"/>
        <v xml:space="preserve"> </v>
      </c>
      <c r="AF252" s="428"/>
      <c r="AU252" s="434">
        <v>8</v>
      </c>
      <c r="AV252" s="434">
        <v>6</v>
      </c>
      <c r="AW252" s="434">
        <v>8</v>
      </c>
      <c r="AX252" s="435" t="str">
        <f t="shared" si="20"/>
        <v>868</v>
      </c>
      <c r="AY252" s="434" t="s">
        <v>94</v>
      </c>
    </row>
    <row r="253" spans="1:51">
      <c r="A253" s="425"/>
      <c r="B253" s="426"/>
      <c r="C253" s="425"/>
      <c r="D253" s="425"/>
      <c r="E253" s="425"/>
      <c r="F253" s="425"/>
      <c r="G253" s="425"/>
      <c r="H253" s="427"/>
      <c r="I253" s="428"/>
      <c r="J253" s="428"/>
      <c r="K253" s="428"/>
      <c r="L253" s="427"/>
      <c r="M253" s="428"/>
      <c r="N253" s="427"/>
      <c r="O253" s="431" t="str">
        <f t="shared" si="21"/>
        <v/>
      </c>
      <c r="P253" s="457" t="str">
        <f t="shared" si="18"/>
        <v xml:space="preserve"> </v>
      </c>
      <c r="Q253" s="428"/>
      <c r="R253" s="428"/>
      <c r="S253" s="428"/>
      <c r="T253" s="428"/>
      <c r="U253" s="428"/>
      <c r="V253" s="428"/>
      <c r="W253" s="421"/>
      <c r="X253" s="428"/>
      <c r="Y253" s="429"/>
      <c r="Z253" s="427"/>
      <c r="AA253" s="427"/>
      <c r="AB253" s="427"/>
      <c r="AC253" s="428"/>
      <c r="AD253" s="433" t="str">
        <f t="shared" si="22"/>
        <v/>
      </c>
      <c r="AE253" s="457" t="str">
        <f t="shared" si="19"/>
        <v xml:space="preserve"> </v>
      </c>
      <c r="AF253" s="428"/>
      <c r="AU253" s="434">
        <v>8</v>
      </c>
      <c r="AV253" s="434">
        <v>6</v>
      </c>
      <c r="AW253" s="434">
        <v>7</v>
      </c>
      <c r="AX253" s="435" t="str">
        <f t="shared" si="20"/>
        <v>867</v>
      </c>
      <c r="AY253" s="434" t="s">
        <v>94</v>
      </c>
    </row>
    <row r="254" spans="1:51">
      <c r="A254" s="425"/>
      <c r="B254" s="426"/>
      <c r="C254" s="425"/>
      <c r="D254" s="425"/>
      <c r="E254" s="425"/>
      <c r="F254" s="425"/>
      <c r="G254" s="425"/>
      <c r="H254" s="427"/>
      <c r="I254" s="428"/>
      <c r="J254" s="428"/>
      <c r="K254" s="428"/>
      <c r="L254" s="427"/>
      <c r="M254" s="428"/>
      <c r="N254" s="427"/>
      <c r="O254" s="431" t="str">
        <f t="shared" si="21"/>
        <v/>
      </c>
      <c r="P254" s="457" t="str">
        <f t="shared" si="18"/>
        <v xml:space="preserve"> </v>
      </c>
      <c r="Q254" s="428"/>
      <c r="R254" s="428"/>
      <c r="S254" s="428"/>
      <c r="T254" s="428"/>
      <c r="U254" s="428"/>
      <c r="V254" s="428"/>
      <c r="W254" s="421"/>
      <c r="X254" s="428"/>
      <c r="Y254" s="429"/>
      <c r="Z254" s="427"/>
      <c r="AA254" s="427"/>
      <c r="AB254" s="427"/>
      <c r="AC254" s="428"/>
      <c r="AD254" s="433" t="str">
        <f t="shared" si="22"/>
        <v/>
      </c>
      <c r="AE254" s="457" t="str">
        <f t="shared" si="19"/>
        <v xml:space="preserve"> </v>
      </c>
      <c r="AF254" s="428"/>
      <c r="AU254" s="434">
        <v>8</v>
      </c>
      <c r="AV254" s="434">
        <v>6</v>
      </c>
      <c r="AW254" s="434">
        <v>6</v>
      </c>
      <c r="AX254" s="435" t="str">
        <f t="shared" si="20"/>
        <v>866</v>
      </c>
      <c r="AY254" s="434" t="s">
        <v>94</v>
      </c>
    </row>
    <row r="255" spans="1:51">
      <c r="A255" s="425"/>
      <c r="B255" s="426"/>
      <c r="C255" s="425"/>
      <c r="D255" s="425"/>
      <c r="E255" s="425"/>
      <c r="F255" s="425"/>
      <c r="G255" s="425"/>
      <c r="H255" s="427"/>
      <c r="I255" s="428"/>
      <c r="J255" s="428"/>
      <c r="K255" s="428"/>
      <c r="L255" s="427"/>
      <c r="M255" s="428"/>
      <c r="N255" s="427"/>
      <c r="O255" s="431" t="str">
        <f t="shared" si="21"/>
        <v/>
      </c>
      <c r="P255" s="457" t="str">
        <f t="shared" si="18"/>
        <v xml:space="preserve"> </v>
      </c>
      <c r="Q255" s="428"/>
      <c r="R255" s="428"/>
      <c r="S255" s="428"/>
      <c r="T255" s="428"/>
      <c r="U255" s="428"/>
      <c r="V255" s="428"/>
      <c r="W255" s="421"/>
      <c r="X255" s="428"/>
      <c r="Y255" s="429"/>
      <c r="Z255" s="427"/>
      <c r="AA255" s="427"/>
      <c r="AB255" s="427"/>
      <c r="AC255" s="428"/>
      <c r="AD255" s="433" t="str">
        <f t="shared" si="22"/>
        <v/>
      </c>
      <c r="AE255" s="457" t="str">
        <f t="shared" si="19"/>
        <v xml:space="preserve"> </v>
      </c>
      <c r="AF255" s="428"/>
      <c r="AU255" s="434">
        <v>8</v>
      </c>
      <c r="AV255" s="434">
        <v>6</v>
      </c>
      <c r="AW255" s="434">
        <v>5</v>
      </c>
      <c r="AX255" s="435" t="str">
        <f t="shared" si="20"/>
        <v>865</v>
      </c>
      <c r="AY255" s="434" t="s">
        <v>94</v>
      </c>
    </row>
    <row r="256" spans="1:51">
      <c r="A256" s="425"/>
      <c r="B256" s="426"/>
      <c r="C256" s="425"/>
      <c r="D256" s="425"/>
      <c r="E256" s="425"/>
      <c r="F256" s="425"/>
      <c r="G256" s="425"/>
      <c r="H256" s="427"/>
      <c r="I256" s="428"/>
      <c r="J256" s="428"/>
      <c r="K256" s="428"/>
      <c r="L256" s="427"/>
      <c r="M256" s="428"/>
      <c r="N256" s="427"/>
      <c r="O256" s="431" t="str">
        <f t="shared" si="21"/>
        <v/>
      </c>
      <c r="P256" s="457" t="str">
        <f t="shared" si="18"/>
        <v xml:space="preserve"> </v>
      </c>
      <c r="Q256" s="428"/>
      <c r="R256" s="428"/>
      <c r="S256" s="428"/>
      <c r="T256" s="428"/>
      <c r="U256" s="428"/>
      <c r="V256" s="428"/>
      <c r="W256" s="421"/>
      <c r="X256" s="428"/>
      <c r="Y256" s="429"/>
      <c r="Z256" s="427"/>
      <c r="AA256" s="427"/>
      <c r="AB256" s="427"/>
      <c r="AC256" s="428"/>
      <c r="AD256" s="433" t="str">
        <f t="shared" si="22"/>
        <v/>
      </c>
      <c r="AE256" s="457" t="str">
        <f t="shared" si="19"/>
        <v xml:space="preserve"> </v>
      </c>
      <c r="AF256" s="428"/>
      <c r="AU256" s="434">
        <v>8</v>
      </c>
      <c r="AV256" s="434">
        <v>6</v>
      </c>
      <c r="AW256" s="434">
        <v>4</v>
      </c>
      <c r="AX256" s="435" t="str">
        <f t="shared" si="20"/>
        <v>864</v>
      </c>
      <c r="AY256" s="434" t="s">
        <v>94</v>
      </c>
    </row>
    <row r="257" spans="1:51">
      <c r="A257" s="425"/>
      <c r="B257" s="426"/>
      <c r="C257" s="425"/>
      <c r="D257" s="425"/>
      <c r="E257" s="425"/>
      <c r="F257" s="425"/>
      <c r="G257" s="425"/>
      <c r="H257" s="427"/>
      <c r="I257" s="428"/>
      <c r="J257" s="428"/>
      <c r="K257" s="428"/>
      <c r="L257" s="427"/>
      <c r="M257" s="428"/>
      <c r="N257" s="427"/>
      <c r="O257" s="431" t="str">
        <f t="shared" si="21"/>
        <v/>
      </c>
      <c r="P257" s="457" t="str">
        <f t="shared" si="18"/>
        <v xml:space="preserve"> </v>
      </c>
      <c r="Q257" s="428"/>
      <c r="R257" s="428"/>
      <c r="S257" s="428"/>
      <c r="T257" s="428"/>
      <c r="U257" s="428"/>
      <c r="V257" s="428"/>
      <c r="W257" s="421"/>
      <c r="X257" s="428"/>
      <c r="Y257" s="429"/>
      <c r="Z257" s="427"/>
      <c r="AA257" s="427"/>
      <c r="AB257" s="427"/>
      <c r="AC257" s="428"/>
      <c r="AD257" s="433" t="str">
        <f t="shared" si="22"/>
        <v/>
      </c>
      <c r="AE257" s="457" t="str">
        <f t="shared" si="19"/>
        <v xml:space="preserve"> </v>
      </c>
      <c r="AF257" s="428"/>
      <c r="AU257" s="434">
        <v>8</v>
      </c>
      <c r="AV257" s="434">
        <v>6</v>
      </c>
      <c r="AW257" s="434">
        <v>3</v>
      </c>
      <c r="AX257" s="435" t="str">
        <f t="shared" si="20"/>
        <v>863</v>
      </c>
      <c r="AY257" s="434" t="s">
        <v>94</v>
      </c>
    </row>
    <row r="258" spans="1:51">
      <c r="A258" s="425"/>
      <c r="B258" s="426"/>
      <c r="C258" s="425"/>
      <c r="D258" s="425"/>
      <c r="E258" s="425"/>
      <c r="F258" s="425"/>
      <c r="G258" s="425"/>
      <c r="H258" s="427"/>
      <c r="I258" s="428"/>
      <c r="J258" s="428"/>
      <c r="K258" s="428"/>
      <c r="L258" s="427"/>
      <c r="M258" s="428"/>
      <c r="N258" s="427"/>
      <c r="O258" s="431" t="str">
        <f t="shared" si="21"/>
        <v/>
      </c>
      <c r="P258" s="457" t="str">
        <f t="shared" si="18"/>
        <v xml:space="preserve"> </v>
      </c>
      <c r="Q258" s="428"/>
      <c r="R258" s="428"/>
      <c r="S258" s="428"/>
      <c r="T258" s="428"/>
      <c r="U258" s="428"/>
      <c r="V258" s="428"/>
      <c r="W258" s="421"/>
      <c r="X258" s="428"/>
      <c r="Y258" s="429"/>
      <c r="Z258" s="427"/>
      <c r="AA258" s="427"/>
      <c r="AB258" s="427"/>
      <c r="AC258" s="428"/>
      <c r="AD258" s="433" t="str">
        <f t="shared" si="22"/>
        <v/>
      </c>
      <c r="AE258" s="457" t="str">
        <f t="shared" si="19"/>
        <v xml:space="preserve"> </v>
      </c>
      <c r="AF258" s="428"/>
      <c r="AU258" s="434">
        <v>8</v>
      </c>
      <c r="AV258" s="434">
        <v>6</v>
      </c>
      <c r="AW258" s="434">
        <v>2</v>
      </c>
      <c r="AX258" s="435" t="str">
        <f t="shared" si="20"/>
        <v>862</v>
      </c>
      <c r="AY258" s="434" t="s">
        <v>96</v>
      </c>
    </row>
    <row r="259" spans="1:51">
      <c r="A259" s="425"/>
      <c r="B259" s="426"/>
      <c r="C259" s="425"/>
      <c r="D259" s="425"/>
      <c r="E259" s="425"/>
      <c r="F259" s="425"/>
      <c r="G259" s="425"/>
      <c r="H259" s="427"/>
      <c r="I259" s="428"/>
      <c r="J259" s="428"/>
      <c r="K259" s="428"/>
      <c r="L259" s="427"/>
      <c r="M259" s="428"/>
      <c r="N259" s="427"/>
      <c r="O259" s="431" t="str">
        <f t="shared" si="21"/>
        <v/>
      </c>
      <c r="P259" s="457" t="str">
        <f t="shared" si="18"/>
        <v xml:space="preserve"> </v>
      </c>
      <c r="Q259" s="428"/>
      <c r="R259" s="428"/>
      <c r="S259" s="428"/>
      <c r="T259" s="428"/>
      <c r="U259" s="428"/>
      <c r="V259" s="428"/>
      <c r="W259" s="421"/>
      <c r="X259" s="428"/>
      <c r="Y259" s="429"/>
      <c r="Z259" s="427"/>
      <c r="AA259" s="427"/>
      <c r="AB259" s="427"/>
      <c r="AC259" s="428"/>
      <c r="AD259" s="433" t="str">
        <f t="shared" si="22"/>
        <v/>
      </c>
      <c r="AE259" s="457" t="str">
        <f t="shared" si="19"/>
        <v xml:space="preserve"> </v>
      </c>
      <c r="AF259" s="428"/>
      <c r="AU259" s="434">
        <v>8</v>
      </c>
      <c r="AV259" s="434">
        <v>6</v>
      </c>
      <c r="AW259" s="434">
        <v>1</v>
      </c>
      <c r="AX259" s="435" t="str">
        <f t="shared" si="20"/>
        <v>861</v>
      </c>
      <c r="AY259" s="434" t="s">
        <v>96</v>
      </c>
    </row>
    <row r="260" spans="1:51">
      <c r="A260" s="425"/>
      <c r="B260" s="426"/>
      <c r="C260" s="425"/>
      <c r="D260" s="425"/>
      <c r="E260" s="425"/>
      <c r="F260" s="425"/>
      <c r="G260" s="425"/>
      <c r="H260" s="427"/>
      <c r="I260" s="428"/>
      <c r="J260" s="428"/>
      <c r="K260" s="428"/>
      <c r="L260" s="427"/>
      <c r="M260" s="428"/>
      <c r="N260" s="427"/>
      <c r="O260" s="431" t="str">
        <f t="shared" si="21"/>
        <v/>
      </c>
      <c r="P260" s="457" t="str">
        <f t="shared" si="18"/>
        <v xml:space="preserve"> </v>
      </c>
      <c r="Q260" s="428"/>
      <c r="R260" s="428"/>
      <c r="S260" s="428"/>
      <c r="T260" s="428"/>
      <c r="U260" s="428"/>
      <c r="V260" s="428"/>
      <c r="W260" s="421"/>
      <c r="X260" s="428"/>
      <c r="Y260" s="429"/>
      <c r="Z260" s="427"/>
      <c r="AA260" s="427"/>
      <c r="AB260" s="427"/>
      <c r="AC260" s="428"/>
      <c r="AD260" s="433" t="str">
        <f t="shared" si="22"/>
        <v/>
      </c>
      <c r="AE260" s="457" t="str">
        <f t="shared" si="19"/>
        <v xml:space="preserve"> </v>
      </c>
      <c r="AF260" s="428"/>
      <c r="AU260" s="434">
        <v>8</v>
      </c>
      <c r="AV260" s="434">
        <v>5</v>
      </c>
      <c r="AW260" s="434">
        <v>10</v>
      </c>
      <c r="AX260" s="435" t="str">
        <f t="shared" si="20"/>
        <v>8510</v>
      </c>
      <c r="AY260" s="434" t="s">
        <v>94</v>
      </c>
    </row>
    <row r="261" spans="1:51">
      <c r="A261" s="425"/>
      <c r="B261" s="426"/>
      <c r="C261" s="425"/>
      <c r="D261" s="425"/>
      <c r="E261" s="425"/>
      <c r="F261" s="425"/>
      <c r="G261" s="425"/>
      <c r="H261" s="427"/>
      <c r="I261" s="428"/>
      <c r="J261" s="428"/>
      <c r="K261" s="428"/>
      <c r="L261" s="427"/>
      <c r="M261" s="428"/>
      <c r="N261" s="427"/>
      <c r="O261" s="431" t="str">
        <f t="shared" si="21"/>
        <v/>
      </c>
      <c r="P261" s="457" t="str">
        <f t="shared" si="18"/>
        <v xml:space="preserve"> </v>
      </c>
      <c r="Q261" s="428"/>
      <c r="R261" s="428"/>
      <c r="S261" s="428"/>
      <c r="T261" s="428"/>
      <c r="U261" s="428"/>
      <c r="V261" s="428"/>
      <c r="W261" s="421"/>
      <c r="X261" s="428"/>
      <c r="Y261" s="429"/>
      <c r="Z261" s="427"/>
      <c r="AA261" s="427"/>
      <c r="AB261" s="427"/>
      <c r="AC261" s="428"/>
      <c r="AD261" s="433" t="str">
        <f t="shared" si="22"/>
        <v/>
      </c>
      <c r="AE261" s="457" t="str">
        <f t="shared" si="19"/>
        <v xml:space="preserve"> </v>
      </c>
      <c r="AF261" s="428"/>
      <c r="AU261" s="434">
        <v>8</v>
      </c>
      <c r="AV261" s="434">
        <v>5</v>
      </c>
      <c r="AW261" s="434">
        <v>9</v>
      </c>
      <c r="AX261" s="435" t="str">
        <f t="shared" si="20"/>
        <v>859</v>
      </c>
      <c r="AY261" s="434" t="s">
        <v>94</v>
      </c>
    </row>
    <row r="262" spans="1:51">
      <c r="A262" s="425"/>
      <c r="B262" s="426"/>
      <c r="C262" s="425"/>
      <c r="D262" s="425"/>
      <c r="E262" s="425"/>
      <c r="F262" s="425"/>
      <c r="G262" s="425"/>
      <c r="H262" s="427"/>
      <c r="I262" s="428"/>
      <c r="J262" s="428"/>
      <c r="K262" s="428"/>
      <c r="L262" s="427"/>
      <c r="M262" s="428"/>
      <c r="N262" s="427"/>
      <c r="O262" s="431" t="str">
        <f t="shared" si="21"/>
        <v/>
      </c>
      <c r="P262" s="457" t="str">
        <f t="shared" si="18"/>
        <v xml:space="preserve"> </v>
      </c>
      <c r="Q262" s="428"/>
      <c r="R262" s="428"/>
      <c r="S262" s="428"/>
      <c r="T262" s="428"/>
      <c r="U262" s="428"/>
      <c r="V262" s="428"/>
      <c r="W262" s="421"/>
      <c r="X262" s="428"/>
      <c r="Y262" s="429"/>
      <c r="Z262" s="427"/>
      <c r="AA262" s="427"/>
      <c r="AB262" s="427"/>
      <c r="AC262" s="428"/>
      <c r="AD262" s="433" t="str">
        <f t="shared" si="22"/>
        <v/>
      </c>
      <c r="AE262" s="457" t="str">
        <f t="shared" si="19"/>
        <v xml:space="preserve"> </v>
      </c>
      <c r="AF262" s="428"/>
      <c r="AU262" s="434">
        <v>8</v>
      </c>
      <c r="AV262" s="434">
        <v>5</v>
      </c>
      <c r="AW262" s="434">
        <v>8</v>
      </c>
      <c r="AX262" s="435" t="str">
        <f t="shared" si="20"/>
        <v>858</v>
      </c>
      <c r="AY262" s="434" t="s">
        <v>94</v>
      </c>
    </row>
    <row r="263" spans="1:51">
      <c r="A263" s="425"/>
      <c r="B263" s="426"/>
      <c r="C263" s="425"/>
      <c r="D263" s="425"/>
      <c r="E263" s="425"/>
      <c r="F263" s="425"/>
      <c r="G263" s="425"/>
      <c r="H263" s="427"/>
      <c r="I263" s="428"/>
      <c r="J263" s="428"/>
      <c r="K263" s="428"/>
      <c r="L263" s="427"/>
      <c r="M263" s="428"/>
      <c r="N263" s="427"/>
      <c r="O263" s="431" t="str">
        <f t="shared" si="21"/>
        <v/>
      </c>
      <c r="P263" s="457" t="str">
        <f t="shared" si="18"/>
        <v xml:space="preserve"> </v>
      </c>
      <c r="Q263" s="428"/>
      <c r="R263" s="428"/>
      <c r="S263" s="428"/>
      <c r="T263" s="428"/>
      <c r="U263" s="428"/>
      <c r="V263" s="428"/>
      <c r="W263" s="421"/>
      <c r="X263" s="428"/>
      <c r="Y263" s="429"/>
      <c r="Z263" s="427"/>
      <c r="AA263" s="427"/>
      <c r="AB263" s="427"/>
      <c r="AC263" s="428"/>
      <c r="AD263" s="433" t="str">
        <f t="shared" si="22"/>
        <v/>
      </c>
      <c r="AE263" s="457" t="str">
        <f t="shared" si="19"/>
        <v xml:space="preserve"> </v>
      </c>
      <c r="AF263" s="428"/>
      <c r="AU263" s="434">
        <v>8</v>
      </c>
      <c r="AV263" s="434">
        <v>5</v>
      </c>
      <c r="AW263" s="434">
        <v>7</v>
      </c>
      <c r="AX263" s="435" t="str">
        <f t="shared" si="20"/>
        <v>857</v>
      </c>
      <c r="AY263" s="434" t="s">
        <v>94</v>
      </c>
    </row>
    <row r="264" spans="1:51">
      <c r="A264" s="425"/>
      <c r="B264" s="426"/>
      <c r="C264" s="425"/>
      <c r="D264" s="425"/>
      <c r="E264" s="425"/>
      <c r="F264" s="425"/>
      <c r="G264" s="425"/>
      <c r="H264" s="427"/>
      <c r="I264" s="428"/>
      <c r="J264" s="428"/>
      <c r="K264" s="428"/>
      <c r="L264" s="427"/>
      <c r="M264" s="428"/>
      <c r="N264" s="427"/>
      <c r="O264" s="431" t="str">
        <f t="shared" si="21"/>
        <v/>
      </c>
      <c r="P264" s="457" t="str">
        <f t="shared" si="18"/>
        <v xml:space="preserve"> </v>
      </c>
      <c r="Q264" s="428"/>
      <c r="R264" s="428"/>
      <c r="S264" s="428"/>
      <c r="T264" s="428"/>
      <c r="U264" s="428"/>
      <c r="V264" s="428"/>
      <c r="W264" s="421"/>
      <c r="X264" s="428"/>
      <c r="Y264" s="429"/>
      <c r="Z264" s="427"/>
      <c r="AA264" s="427"/>
      <c r="AB264" s="427"/>
      <c r="AC264" s="428"/>
      <c r="AD264" s="433" t="str">
        <f t="shared" si="22"/>
        <v/>
      </c>
      <c r="AE264" s="457" t="str">
        <f t="shared" si="19"/>
        <v xml:space="preserve"> </v>
      </c>
      <c r="AF264" s="428"/>
      <c r="AU264" s="434">
        <v>8</v>
      </c>
      <c r="AV264" s="434">
        <v>5</v>
      </c>
      <c r="AW264" s="434">
        <v>6</v>
      </c>
      <c r="AX264" s="435" t="str">
        <f t="shared" si="20"/>
        <v>856</v>
      </c>
      <c r="AY264" s="434" t="s">
        <v>96</v>
      </c>
    </row>
    <row r="265" spans="1:51">
      <c r="A265" s="425"/>
      <c r="B265" s="426"/>
      <c r="C265" s="425"/>
      <c r="D265" s="425"/>
      <c r="E265" s="425"/>
      <c r="F265" s="425"/>
      <c r="G265" s="425"/>
      <c r="H265" s="427"/>
      <c r="I265" s="428"/>
      <c r="J265" s="428"/>
      <c r="K265" s="428"/>
      <c r="L265" s="427"/>
      <c r="M265" s="428"/>
      <c r="N265" s="427"/>
      <c r="O265" s="431" t="str">
        <f t="shared" si="21"/>
        <v/>
      </c>
      <c r="P265" s="457" t="str">
        <f t="shared" si="18"/>
        <v xml:space="preserve"> </v>
      </c>
      <c r="Q265" s="428"/>
      <c r="R265" s="428"/>
      <c r="S265" s="428"/>
      <c r="T265" s="428"/>
      <c r="U265" s="428"/>
      <c r="V265" s="428"/>
      <c r="W265" s="421"/>
      <c r="X265" s="428"/>
      <c r="Y265" s="429"/>
      <c r="Z265" s="427"/>
      <c r="AA265" s="427"/>
      <c r="AB265" s="427"/>
      <c r="AC265" s="428"/>
      <c r="AD265" s="433" t="str">
        <f t="shared" si="22"/>
        <v/>
      </c>
      <c r="AE265" s="457" t="str">
        <f t="shared" si="19"/>
        <v xml:space="preserve"> </v>
      </c>
      <c r="AF265" s="428"/>
      <c r="AU265" s="434">
        <v>8</v>
      </c>
      <c r="AV265" s="434">
        <v>5</v>
      </c>
      <c r="AW265" s="434">
        <v>5</v>
      </c>
      <c r="AX265" s="435" t="str">
        <f t="shared" si="20"/>
        <v>855</v>
      </c>
      <c r="AY265" s="434" t="s">
        <v>96</v>
      </c>
    </row>
    <row r="266" spans="1:51">
      <c r="A266" s="425"/>
      <c r="B266" s="426"/>
      <c r="C266" s="425"/>
      <c r="D266" s="425"/>
      <c r="E266" s="425"/>
      <c r="F266" s="425"/>
      <c r="G266" s="425"/>
      <c r="H266" s="427"/>
      <c r="I266" s="428"/>
      <c r="J266" s="428"/>
      <c r="K266" s="428"/>
      <c r="L266" s="427"/>
      <c r="M266" s="428"/>
      <c r="N266" s="427"/>
      <c r="O266" s="431" t="str">
        <f t="shared" si="21"/>
        <v/>
      </c>
      <c r="P266" s="457" t="str">
        <f t="shared" ref="P266:P329" si="23">_xlfn.IFNA(VLOOKUP(O266,$AX$10:$AY$1009,2,FALSE), " ")</f>
        <v xml:space="preserve"> </v>
      </c>
      <c r="Q266" s="428"/>
      <c r="R266" s="428"/>
      <c r="S266" s="428"/>
      <c r="T266" s="428"/>
      <c r="U266" s="428"/>
      <c r="V266" s="428"/>
      <c r="W266" s="421"/>
      <c r="X266" s="428"/>
      <c r="Y266" s="429"/>
      <c r="Z266" s="427"/>
      <c r="AA266" s="427"/>
      <c r="AB266" s="427"/>
      <c r="AC266" s="428"/>
      <c r="AD266" s="433" t="str">
        <f t="shared" si="22"/>
        <v/>
      </c>
      <c r="AE266" s="457" t="str">
        <f t="shared" ref="AE266:AE329" si="24">_xlfn.IFNA(VLOOKUP(AD266,$AX$10:$AY$1009,2,FALSE)," ")</f>
        <v xml:space="preserve"> </v>
      </c>
      <c r="AF266" s="428"/>
      <c r="AU266" s="434">
        <v>8</v>
      </c>
      <c r="AV266" s="434">
        <v>5</v>
      </c>
      <c r="AW266" s="434">
        <v>4</v>
      </c>
      <c r="AX266" s="435" t="str">
        <f t="shared" si="20"/>
        <v>854</v>
      </c>
      <c r="AY266" s="434" t="s">
        <v>96</v>
      </c>
    </row>
    <row r="267" spans="1:51">
      <c r="A267" s="425"/>
      <c r="B267" s="426"/>
      <c r="C267" s="425"/>
      <c r="D267" s="425"/>
      <c r="E267" s="425"/>
      <c r="F267" s="425"/>
      <c r="G267" s="425"/>
      <c r="H267" s="427"/>
      <c r="I267" s="428"/>
      <c r="J267" s="428"/>
      <c r="K267" s="428"/>
      <c r="L267" s="427"/>
      <c r="M267" s="428"/>
      <c r="N267" s="427"/>
      <c r="O267" s="431" t="str">
        <f t="shared" si="21"/>
        <v/>
      </c>
      <c r="P267" s="457" t="str">
        <f t="shared" si="23"/>
        <v xml:space="preserve"> </v>
      </c>
      <c r="Q267" s="428"/>
      <c r="R267" s="428"/>
      <c r="S267" s="428"/>
      <c r="T267" s="428"/>
      <c r="U267" s="428"/>
      <c r="V267" s="428"/>
      <c r="W267" s="421"/>
      <c r="X267" s="428"/>
      <c r="Y267" s="429"/>
      <c r="Z267" s="427"/>
      <c r="AA267" s="427"/>
      <c r="AB267" s="427"/>
      <c r="AC267" s="428"/>
      <c r="AD267" s="433" t="str">
        <f t="shared" si="22"/>
        <v/>
      </c>
      <c r="AE267" s="457" t="str">
        <f t="shared" si="24"/>
        <v xml:space="preserve"> </v>
      </c>
      <c r="AF267" s="428"/>
      <c r="AU267" s="434">
        <v>8</v>
      </c>
      <c r="AV267" s="434">
        <v>5</v>
      </c>
      <c r="AW267" s="434">
        <v>3</v>
      </c>
      <c r="AX267" s="435" t="str">
        <f t="shared" ref="AX267:AX330" si="25">AU267&amp;AV267&amp;AW267</f>
        <v>853</v>
      </c>
      <c r="AY267" s="434" t="s">
        <v>96</v>
      </c>
    </row>
    <row r="268" spans="1:51">
      <c r="A268" s="425"/>
      <c r="B268" s="426"/>
      <c r="C268" s="425"/>
      <c r="D268" s="425"/>
      <c r="E268" s="425"/>
      <c r="F268" s="425"/>
      <c r="G268" s="425"/>
      <c r="H268" s="427"/>
      <c r="I268" s="428"/>
      <c r="J268" s="428"/>
      <c r="K268" s="428"/>
      <c r="L268" s="427"/>
      <c r="M268" s="428"/>
      <c r="N268" s="427"/>
      <c r="O268" s="431" t="str">
        <f t="shared" si="21"/>
        <v/>
      </c>
      <c r="P268" s="457" t="str">
        <f t="shared" si="23"/>
        <v xml:space="preserve"> </v>
      </c>
      <c r="Q268" s="428"/>
      <c r="R268" s="428"/>
      <c r="S268" s="428"/>
      <c r="T268" s="428"/>
      <c r="U268" s="428"/>
      <c r="V268" s="428"/>
      <c r="W268" s="421"/>
      <c r="X268" s="428"/>
      <c r="Y268" s="429"/>
      <c r="Z268" s="427"/>
      <c r="AA268" s="427"/>
      <c r="AB268" s="427"/>
      <c r="AC268" s="428"/>
      <c r="AD268" s="433" t="str">
        <f t="shared" si="22"/>
        <v/>
      </c>
      <c r="AE268" s="457" t="str">
        <f t="shared" si="24"/>
        <v xml:space="preserve"> </v>
      </c>
      <c r="AF268" s="428"/>
      <c r="AU268" s="434">
        <v>8</v>
      </c>
      <c r="AV268" s="434">
        <v>5</v>
      </c>
      <c r="AW268" s="434">
        <v>2</v>
      </c>
      <c r="AX268" s="435" t="str">
        <f t="shared" si="25"/>
        <v>852</v>
      </c>
      <c r="AY268" s="434" t="s">
        <v>96</v>
      </c>
    </row>
    <row r="269" spans="1:51">
      <c r="A269" s="425"/>
      <c r="B269" s="426"/>
      <c r="C269" s="425"/>
      <c r="D269" s="425"/>
      <c r="E269" s="425"/>
      <c r="F269" s="425"/>
      <c r="G269" s="425"/>
      <c r="H269" s="427"/>
      <c r="I269" s="428"/>
      <c r="J269" s="428"/>
      <c r="K269" s="428"/>
      <c r="L269" s="427"/>
      <c r="M269" s="428"/>
      <c r="N269" s="427"/>
      <c r="O269" s="431" t="str">
        <f t="shared" si="21"/>
        <v/>
      </c>
      <c r="P269" s="457" t="str">
        <f t="shared" si="23"/>
        <v xml:space="preserve"> </v>
      </c>
      <c r="Q269" s="428"/>
      <c r="R269" s="428"/>
      <c r="S269" s="428"/>
      <c r="T269" s="428"/>
      <c r="U269" s="428"/>
      <c r="V269" s="428"/>
      <c r="W269" s="421"/>
      <c r="X269" s="428"/>
      <c r="Y269" s="429"/>
      <c r="Z269" s="427"/>
      <c r="AA269" s="427"/>
      <c r="AB269" s="427"/>
      <c r="AC269" s="428"/>
      <c r="AD269" s="433" t="str">
        <f t="shared" si="22"/>
        <v/>
      </c>
      <c r="AE269" s="457" t="str">
        <f t="shared" si="24"/>
        <v xml:space="preserve"> </v>
      </c>
      <c r="AF269" s="428"/>
      <c r="AU269" s="434">
        <v>8</v>
      </c>
      <c r="AV269" s="434">
        <v>5</v>
      </c>
      <c r="AW269" s="434">
        <v>1</v>
      </c>
      <c r="AX269" s="435" t="str">
        <f t="shared" si="25"/>
        <v>851</v>
      </c>
      <c r="AY269" s="434" t="s">
        <v>96</v>
      </c>
    </row>
    <row r="270" spans="1:51">
      <c r="A270" s="425"/>
      <c r="B270" s="426"/>
      <c r="C270" s="425"/>
      <c r="D270" s="425"/>
      <c r="E270" s="425"/>
      <c r="F270" s="425"/>
      <c r="G270" s="425"/>
      <c r="H270" s="427"/>
      <c r="I270" s="428"/>
      <c r="J270" s="428"/>
      <c r="K270" s="428"/>
      <c r="L270" s="427"/>
      <c r="M270" s="428"/>
      <c r="N270" s="427"/>
      <c r="O270" s="431" t="str">
        <f t="shared" si="21"/>
        <v/>
      </c>
      <c r="P270" s="457" t="str">
        <f t="shared" si="23"/>
        <v xml:space="preserve"> </v>
      </c>
      <c r="Q270" s="428"/>
      <c r="R270" s="428"/>
      <c r="S270" s="428"/>
      <c r="T270" s="428"/>
      <c r="U270" s="428"/>
      <c r="V270" s="428"/>
      <c r="W270" s="421"/>
      <c r="X270" s="428"/>
      <c r="Y270" s="429"/>
      <c r="Z270" s="427"/>
      <c r="AA270" s="427"/>
      <c r="AB270" s="427"/>
      <c r="AC270" s="428"/>
      <c r="AD270" s="433" t="str">
        <f t="shared" si="22"/>
        <v/>
      </c>
      <c r="AE270" s="457" t="str">
        <f t="shared" si="24"/>
        <v xml:space="preserve"> </v>
      </c>
      <c r="AF270" s="428"/>
      <c r="AU270" s="434">
        <v>8</v>
      </c>
      <c r="AV270" s="434">
        <v>4</v>
      </c>
      <c r="AW270" s="434">
        <v>10</v>
      </c>
      <c r="AX270" s="435" t="str">
        <f t="shared" si="25"/>
        <v>8410</v>
      </c>
      <c r="AY270" s="434" t="s">
        <v>94</v>
      </c>
    </row>
    <row r="271" spans="1:51">
      <c r="A271" s="425"/>
      <c r="B271" s="426"/>
      <c r="C271" s="425"/>
      <c r="D271" s="425"/>
      <c r="E271" s="425"/>
      <c r="F271" s="425"/>
      <c r="G271" s="425"/>
      <c r="H271" s="427"/>
      <c r="I271" s="428"/>
      <c r="J271" s="428"/>
      <c r="K271" s="428"/>
      <c r="L271" s="427"/>
      <c r="M271" s="428"/>
      <c r="N271" s="427"/>
      <c r="O271" s="431" t="str">
        <f t="shared" si="21"/>
        <v/>
      </c>
      <c r="P271" s="457" t="str">
        <f t="shared" si="23"/>
        <v xml:space="preserve"> </v>
      </c>
      <c r="Q271" s="428"/>
      <c r="R271" s="428"/>
      <c r="S271" s="428"/>
      <c r="T271" s="428"/>
      <c r="U271" s="428"/>
      <c r="V271" s="428"/>
      <c r="W271" s="421"/>
      <c r="X271" s="428"/>
      <c r="Y271" s="429"/>
      <c r="Z271" s="427"/>
      <c r="AA271" s="427"/>
      <c r="AB271" s="427"/>
      <c r="AC271" s="428"/>
      <c r="AD271" s="433" t="str">
        <f t="shared" si="22"/>
        <v/>
      </c>
      <c r="AE271" s="457" t="str">
        <f t="shared" si="24"/>
        <v xml:space="preserve"> </v>
      </c>
      <c r="AF271" s="428"/>
      <c r="AU271" s="434">
        <v>8</v>
      </c>
      <c r="AV271" s="434">
        <v>4</v>
      </c>
      <c r="AW271" s="434">
        <v>9</v>
      </c>
      <c r="AX271" s="435" t="str">
        <f t="shared" si="25"/>
        <v>849</v>
      </c>
      <c r="AY271" s="434" t="s">
        <v>94</v>
      </c>
    </row>
    <row r="272" spans="1:51">
      <c r="A272" s="425"/>
      <c r="B272" s="426"/>
      <c r="C272" s="425"/>
      <c r="D272" s="425"/>
      <c r="E272" s="425"/>
      <c r="F272" s="425"/>
      <c r="G272" s="425"/>
      <c r="H272" s="427"/>
      <c r="I272" s="428"/>
      <c r="J272" s="428"/>
      <c r="K272" s="428"/>
      <c r="L272" s="427"/>
      <c r="M272" s="428"/>
      <c r="N272" s="427"/>
      <c r="O272" s="431" t="str">
        <f t="shared" si="21"/>
        <v/>
      </c>
      <c r="P272" s="457" t="str">
        <f t="shared" si="23"/>
        <v xml:space="preserve"> </v>
      </c>
      <c r="Q272" s="428"/>
      <c r="R272" s="428"/>
      <c r="S272" s="428"/>
      <c r="T272" s="428"/>
      <c r="U272" s="428"/>
      <c r="V272" s="428"/>
      <c r="W272" s="421"/>
      <c r="X272" s="428"/>
      <c r="Y272" s="429"/>
      <c r="Z272" s="427"/>
      <c r="AA272" s="427"/>
      <c r="AB272" s="427"/>
      <c r="AC272" s="428"/>
      <c r="AD272" s="433" t="str">
        <f t="shared" si="22"/>
        <v/>
      </c>
      <c r="AE272" s="457" t="str">
        <f t="shared" si="24"/>
        <v xml:space="preserve"> </v>
      </c>
      <c r="AF272" s="428"/>
      <c r="AU272" s="434">
        <v>8</v>
      </c>
      <c r="AV272" s="434">
        <v>4</v>
      </c>
      <c r="AW272" s="434">
        <v>8</v>
      </c>
      <c r="AX272" s="435" t="str">
        <f t="shared" si="25"/>
        <v>848</v>
      </c>
      <c r="AY272" s="434" t="s">
        <v>94</v>
      </c>
    </row>
    <row r="273" spans="1:51">
      <c r="A273" s="425"/>
      <c r="B273" s="426"/>
      <c r="C273" s="425"/>
      <c r="D273" s="425"/>
      <c r="E273" s="425"/>
      <c r="F273" s="425"/>
      <c r="G273" s="425"/>
      <c r="H273" s="427"/>
      <c r="I273" s="428"/>
      <c r="J273" s="428"/>
      <c r="K273" s="428"/>
      <c r="L273" s="427"/>
      <c r="M273" s="428"/>
      <c r="N273" s="427"/>
      <c r="O273" s="431" t="str">
        <f t="shared" si="21"/>
        <v/>
      </c>
      <c r="P273" s="457" t="str">
        <f t="shared" si="23"/>
        <v xml:space="preserve"> </v>
      </c>
      <c r="Q273" s="428"/>
      <c r="R273" s="428"/>
      <c r="S273" s="428"/>
      <c r="T273" s="428"/>
      <c r="U273" s="428"/>
      <c r="V273" s="428"/>
      <c r="W273" s="421"/>
      <c r="X273" s="428"/>
      <c r="Y273" s="429"/>
      <c r="Z273" s="427"/>
      <c r="AA273" s="427"/>
      <c r="AB273" s="427"/>
      <c r="AC273" s="428"/>
      <c r="AD273" s="433" t="str">
        <f t="shared" si="22"/>
        <v/>
      </c>
      <c r="AE273" s="457" t="str">
        <f t="shared" si="24"/>
        <v xml:space="preserve"> </v>
      </c>
      <c r="AF273" s="428"/>
      <c r="AU273" s="434">
        <v>8</v>
      </c>
      <c r="AV273" s="434">
        <v>4</v>
      </c>
      <c r="AW273" s="434">
        <v>7</v>
      </c>
      <c r="AX273" s="435" t="str">
        <f t="shared" si="25"/>
        <v>847</v>
      </c>
      <c r="AY273" s="434" t="s">
        <v>94</v>
      </c>
    </row>
    <row r="274" spans="1:51">
      <c r="A274" s="425"/>
      <c r="B274" s="426"/>
      <c r="C274" s="425"/>
      <c r="D274" s="425"/>
      <c r="E274" s="425"/>
      <c r="F274" s="425"/>
      <c r="G274" s="425"/>
      <c r="H274" s="427"/>
      <c r="I274" s="428"/>
      <c r="J274" s="428"/>
      <c r="K274" s="428"/>
      <c r="L274" s="427"/>
      <c r="M274" s="428"/>
      <c r="N274" s="427"/>
      <c r="O274" s="431" t="str">
        <f t="shared" si="21"/>
        <v/>
      </c>
      <c r="P274" s="457" t="str">
        <f t="shared" si="23"/>
        <v xml:space="preserve"> </v>
      </c>
      <c r="Q274" s="428"/>
      <c r="R274" s="428"/>
      <c r="S274" s="428"/>
      <c r="T274" s="428"/>
      <c r="U274" s="428"/>
      <c r="V274" s="428"/>
      <c r="W274" s="421"/>
      <c r="X274" s="428"/>
      <c r="Y274" s="429"/>
      <c r="Z274" s="427"/>
      <c r="AA274" s="427"/>
      <c r="AB274" s="427"/>
      <c r="AC274" s="428"/>
      <c r="AD274" s="433" t="str">
        <f t="shared" si="22"/>
        <v/>
      </c>
      <c r="AE274" s="457" t="str">
        <f t="shared" si="24"/>
        <v xml:space="preserve"> </v>
      </c>
      <c r="AF274" s="428"/>
      <c r="AU274" s="434">
        <v>8</v>
      </c>
      <c r="AV274" s="434">
        <v>4</v>
      </c>
      <c r="AW274" s="434">
        <v>6</v>
      </c>
      <c r="AX274" s="435" t="str">
        <f t="shared" si="25"/>
        <v>846</v>
      </c>
      <c r="AY274" s="434" t="s">
        <v>96</v>
      </c>
    </row>
    <row r="275" spans="1:51">
      <c r="A275" s="425"/>
      <c r="B275" s="426"/>
      <c r="C275" s="425"/>
      <c r="D275" s="425"/>
      <c r="E275" s="425"/>
      <c r="F275" s="425"/>
      <c r="G275" s="425"/>
      <c r="H275" s="427"/>
      <c r="I275" s="428"/>
      <c r="J275" s="428"/>
      <c r="K275" s="428"/>
      <c r="L275" s="427"/>
      <c r="M275" s="428"/>
      <c r="N275" s="427"/>
      <c r="O275" s="431" t="str">
        <f t="shared" si="21"/>
        <v/>
      </c>
      <c r="P275" s="457" t="str">
        <f t="shared" si="23"/>
        <v xml:space="preserve"> </v>
      </c>
      <c r="Q275" s="428"/>
      <c r="R275" s="428"/>
      <c r="S275" s="428"/>
      <c r="T275" s="428"/>
      <c r="U275" s="428"/>
      <c r="V275" s="428"/>
      <c r="W275" s="421"/>
      <c r="X275" s="428"/>
      <c r="Y275" s="429"/>
      <c r="Z275" s="427"/>
      <c r="AA275" s="427"/>
      <c r="AB275" s="427"/>
      <c r="AC275" s="428"/>
      <c r="AD275" s="433" t="str">
        <f t="shared" si="22"/>
        <v/>
      </c>
      <c r="AE275" s="457" t="str">
        <f t="shared" si="24"/>
        <v xml:space="preserve"> </v>
      </c>
      <c r="AF275" s="428"/>
      <c r="AU275" s="434">
        <v>8</v>
      </c>
      <c r="AV275" s="434">
        <v>4</v>
      </c>
      <c r="AW275" s="434">
        <v>5</v>
      </c>
      <c r="AX275" s="435" t="str">
        <f t="shared" si="25"/>
        <v>845</v>
      </c>
      <c r="AY275" s="434" t="s">
        <v>96</v>
      </c>
    </row>
    <row r="276" spans="1:51">
      <c r="A276" s="425"/>
      <c r="B276" s="426"/>
      <c r="C276" s="425"/>
      <c r="D276" s="425"/>
      <c r="E276" s="425"/>
      <c r="F276" s="425"/>
      <c r="G276" s="425"/>
      <c r="H276" s="427"/>
      <c r="I276" s="428"/>
      <c r="J276" s="428"/>
      <c r="K276" s="428"/>
      <c r="L276" s="427"/>
      <c r="M276" s="428"/>
      <c r="N276" s="427"/>
      <c r="O276" s="431" t="str">
        <f t="shared" si="21"/>
        <v/>
      </c>
      <c r="P276" s="457" t="str">
        <f t="shared" si="23"/>
        <v xml:space="preserve"> </v>
      </c>
      <c r="Q276" s="428"/>
      <c r="R276" s="428"/>
      <c r="S276" s="428"/>
      <c r="T276" s="428"/>
      <c r="U276" s="428"/>
      <c r="V276" s="428"/>
      <c r="W276" s="421"/>
      <c r="X276" s="428"/>
      <c r="Y276" s="429"/>
      <c r="Z276" s="427"/>
      <c r="AA276" s="427"/>
      <c r="AB276" s="427"/>
      <c r="AC276" s="428"/>
      <c r="AD276" s="433" t="str">
        <f t="shared" si="22"/>
        <v/>
      </c>
      <c r="AE276" s="457" t="str">
        <f t="shared" si="24"/>
        <v xml:space="preserve"> </v>
      </c>
      <c r="AF276" s="428"/>
      <c r="AU276" s="434">
        <v>8</v>
      </c>
      <c r="AV276" s="434">
        <v>4</v>
      </c>
      <c r="AW276" s="434">
        <v>4</v>
      </c>
      <c r="AX276" s="435" t="str">
        <f t="shared" si="25"/>
        <v>844</v>
      </c>
      <c r="AY276" s="434" t="s">
        <v>96</v>
      </c>
    </row>
    <row r="277" spans="1:51">
      <c r="A277" s="425"/>
      <c r="B277" s="426"/>
      <c r="C277" s="425"/>
      <c r="D277" s="425"/>
      <c r="E277" s="425"/>
      <c r="F277" s="425"/>
      <c r="G277" s="425"/>
      <c r="H277" s="427"/>
      <c r="I277" s="428"/>
      <c r="J277" s="428"/>
      <c r="K277" s="428"/>
      <c r="L277" s="427"/>
      <c r="M277" s="428"/>
      <c r="N277" s="427"/>
      <c r="O277" s="431" t="str">
        <f t="shared" si="21"/>
        <v/>
      </c>
      <c r="P277" s="457" t="str">
        <f t="shared" si="23"/>
        <v xml:space="preserve"> </v>
      </c>
      <c r="Q277" s="428"/>
      <c r="R277" s="428"/>
      <c r="S277" s="428"/>
      <c r="T277" s="428"/>
      <c r="U277" s="428"/>
      <c r="V277" s="428"/>
      <c r="W277" s="421"/>
      <c r="X277" s="428"/>
      <c r="Y277" s="429"/>
      <c r="Z277" s="427"/>
      <c r="AA277" s="427"/>
      <c r="AB277" s="427"/>
      <c r="AC277" s="428"/>
      <c r="AD277" s="433" t="str">
        <f t="shared" si="22"/>
        <v/>
      </c>
      <c r="AE277" s="457" t="str">
        <f t="shared" si="24"/>
        <v xml:space="preserve"> </v>
      </c>
      <c r="AF277" s="428"/>
      <c r="AU277" s="434">
        <v>8</v>
      </c>
      <c r="AV277" s="434">
        <v>4</v>
      </c>
      <c r="AW277" s="434">
        <v>3</v>
      </c>
      <c r="AX277" s="435" t="str">
        <f t="shared" si="25"/>
        <v>843</v>
      </c>
      <c r="AY277" s="434" t="s">
        <v>96</v>
      </c>
    </row>
    <row r="278" spans="1:51">
      <c r="A278" s="425"/>
      <c r="B278" s="426"/>
      <c r="C278" s="425"/>
      <c r="D278" s="425"/>
      <c r="E278" s="425"/>
      <c r="F278" s="425"/>
      <c r="G278" s="425"/>
      <c r="H278" s="427"/>
      <c r="I278" s="428"/>
      <c r="J278" s="428"/>
      <c r="K278" s="428"/>
      <c r="L278" s="427"/>
      <c r="M278" s="428"/>
      <c r="N278" s="427"/>
      <c r="O278" s="431" t="str">
        <f t="shared" si="21"/>
        <v/>
      </c>
      <c r="P278" s="457" t="str">
        <f t="shared" si="23"/>
        <v xml:space="preserve"> </v>
      </c>
      <c r="Q278" s="428"/>
      <c r="R278" s="428"/>
      <c r="S278" s="428"/>
      <c r="T278" s="428"/>
      <c r="U278" s="428"/>
      <c r="V278" s="428"/>
      <c r="W278" s="421"/>
      <c r="X278" s="428"/>
      <c r="Y278" s="429"/>
      <c r="Z278" s="427"/>
      <c r="AA278" s="427"/>
      <c r="AB278" s="427"/>
      <c r="AC278" s="428"/>
      <c r="AD278" s="433" t="str">
        <f t="shared" si="22"/>
        <v/>
      </c>
      <c r="AE278" s="457" t="str">
        <f t="shared" si="24"/>
        <v xml:space="preserve"> </v>
      </c>
      <c r="AF278" s="428"/>
      <c r="AU278" s="434">
        <v>8</v>
      </c>
      <c r="AV278" s="434">
        <v>4</v>
      </c>
      <c r="AW278" s="434">
        <v>2</v>
      </c>
      <c r="AX278" s="435" t="str">
        <f t="shared" si="25"/>
        <v>842</v>
      </c>
      <c r="AY278" s="434" t="s">
        <v>96</v>
      </c>
    </row>
    <row r="279" spans="1:51">
      <c r="A279" s="425"/>
      <c r="B279" s="426"/>
      <c r="C279" s="425"/>
      <c r="D279" s="425"/>
      <c r="E279" s="425"/>
      <c r="F279" s="425"/>
      <c r="G279" s="425"/>
      <c r="H279" s="427"/>
      <c r="I279" s="428"/>
      <c r="J279" s="428"/>
      <c r="K279" s="428"/>
      <c r="L279" s="427"/>
      <c r="M279" s="428"/>
      <c r="N279" s="427"/>
      <c r="O279" s="431" t="str">
        <f t="shared" si="21"/>
        <v/>
      </c>
      <c r="P279" s="457" t="str">
        <f t="shared" si="23"/>
        <v xml:space="preserve"> </v>
      </c>
      <c r="Q279" s="428"/>
      <c r="R279" s="428"/>
      <c r="S279" s="428"/>
      <c r="T279" s="428"/>
      <c r="U279" s="428"/>
      <c r="V279" s="428"/>
      <c r="W279" s="421"/>
      <c r="X279" s="428"/>
      <c r="Y279" s="429"/>
      <c r="Z279" s="427"/>
      <c r="AA279" s="427"/>
      <c r="AB279" s="427"/>
      <c r="AC279" s="428"/>
      <c r="AD279" s="433" t="str">
        <f t="shared" si="22"/>
        <v/>
      </c>
      <c r="AE279" s="457" t="str">
        <f t="shared" si="24"/>
        <v xml:space="preserve"> </v>
      </c>
      <c r="AF279" s="428"/>
      <c r="AU279" s="434">
        <v>8</v>
      </c>
      <c r="AV279" s="434">
        <v>4</v>
      </c>
      <c r="AW279" s="434">
        <v>1</v>
      </c>
      <c r="AX279" s="435" t="str">
        <f t="shared" si="25"/>
        <v>841</v>
      </c>
      <c r="AY279" s="434" t="s">
        <v>96</v>
      </c>
    </row>
    <row r="280" spans="1:51">
      <c r="A280" s="425"/>
      <c r="B280" s="426"/>
      <c r="C280" s="425"/>
      <c r="D280" s="425"/>
      <c r="E280" s="425"/>
      <c r="F280" s="425"/>
      <c r="G280" s="425"/>
      <c r="H280" s="427"/>
      <c r="I280" s="428"/>
      <c r="J280" s="428"/>
      <c r="K280" s="428"/>
      <c r="L280" s="427"/>
      <c r="M280" s="428"/>
      <c r="N280" s="427"/>
      <c r="O280" s="431" t="str">
        <f t="shared" si="21"/>
        <v/>
      </c>
      <c r="P280" s="457" t="str">
        <f t="shared" si="23"/>
        <v xml:space="preserve"> </v>
      </c>
      <c r="Q280" s="428"/>
      <c r="R280" s="428"/>
      <c r="S280" s="428"/>
      <c r="T280" s="428"/>
      <c r="U280" s="428"/>
      <c r="V280" s="428"/>
      <c r="W280" s="421"/>
      <c r="X280" s="428"/>
      <c r="Y280" s="429"/>
      <c r="Z280" s="427"/>
      <c r="AA280" s="427"/>
      <c r="AB280" s="427"/>
      <c r="AC280" s="428"/>
      <c r="AD280" s="433" t="str">
        <f t="shared" si="22"/>
        <v/>
      </c>
      <c r="AE280" s="457" t="str">
        <f t="shared" si="24"/>
        <v xml:space="preserve"> </v>
      </c>
      <c r="AF280" s="428"/>
      <c r="AU280" s="434">
        <v>8</v>
      </c>
      <c r="AV280" s="434">
        <v>3</v>
      </c>
      <c r="AW280" s="434">
        <v>10</v>
      </c>
      <c r="AX280" s="435" t="str">
        <f t="shared" si="25"/>
        <v>8310</v>
      </c>
      <c r="AY280" s="434" t="s">
        <v>96</v>
      </c>
    </row>
    <row r="281" spans="1:51">
      <c r="A281" s="425"/>
      <c r="B281" s="426"/>
      <c r="C281" s="425"/>
      <c r="D281" s="425"/>
      <c r="E281" s="425"/>
      <c r="F281" s="425"/>
      <c r="G281" s="425"/>
      <c r="H281" s="427"/>
      <c r="I281" s="428"/>
      <c r="J281" s="428"/>
      <c r="K281" s="428"/>
      <c r="L281" s="427"/>
      <c r="M281" s="428"/>
      <c r="N281" s="427"/>
      <c r="O281" s="431" t="str">
        <f t="shared" si="21"/>
        <v/>
      </c>
      <c r="P281" s="457" t="str">
        <f t="shared" si="23"/>
        <v xml:space="preserve"> </v>
      </c>
      <c r="Q281" s="428"/>
      <c r="R281" s="428"/>
      <c r="S281" s="428"/>
      <c r="T281" s="428"/>
      <c r="U281" s="428"/>
      <c r="V281" s="428"/>
      <c r="W281" s="421"/>
      <c r="X281" s="428"/>
      <c r="Y281" s="429"/>
      <c r="Z281" s="427"/>
      <c r="AA281" s="427"/>
      <c r="AB281" s="427"/>
      <c r="AC281" s="428"/>
      <c r="AD281" s="433" t="str">
        <f t="shared" si="22"/>
        <v/>
      </c>
      <c r="AE281" s="457" t="str">
        <f t="shared" si="24"/>
        <v xml:space="preserve"> </v>
      </c>
      <c r="AF281" s="428"/>
      <c r="AU281" s="434">
        <v>8</v>
      </c>
      <c r="AV281" s="434">
        <v>3</v>
      </c>
      <c r="AW281" s="434">
        <v>9</v>
      </c>
      <c r="AX281" s="435" t="str">
        <f t="shared" si="25"/>
        <v>839</v>
      </c>
      <c r="AY281" s="434" t="s">
        <v>96</v>
      </c>
    </row>
    <row r="282" spans="1:51">
      <c r="A282" s="425"/>
      <c r="B282" s="426"/>
      <c r="C282" s="425"/>
      <c r="D282" s="425"/>
      <c r="E282" s="425"/>
      <c r="F282" s="425"/>
      <c r="G282" s="425"/>
      <c r="H282" s="427"/>
      <c r="I282" s="428"/>
      <c r="J282" s="428"/>
      <c r="K282" s="428"/>
      <c r="L282" s="427"/>
      <c r="M282" s="428"/>
      <c r="N282" s="427"/>
      <c r="O282" s="431" t="str">
        <f t="shared" si="21"/>
        <v/>
      </c>
      <c r="P282" s="457" t="str">
        <f t="shared" si="23"/>
        <v xml:space="preserve"> </v>
      </c>
      <c r="Q282" s="428"/>
      <c r="R282" s="428"/>
      <c r="S282" s="428"/>
      <c r="T282" s="428"/>
      <c r="U282" s="428"/>
      <c r="V282" s="428"/>
      <c r="W282" s="421"/>
      <c r="X282" s="428"/>
      <c r="Y282" s="429"/>
      <c r="Z282" s="427"/>
      <c r="AA282" s="427"/>
      <c r="AB282" s="427"/>
      <c r="AC282" s="428"/>
      <c r="AD282" s="433" t="str">
        <f t="shared" si="22"/>
        <v/>
      </c>
      <c r="AE282" s="457" t="str">
        <f t="shared" si="24"/>
        <v xml:space="preserve"> </v>
      </c>
      <c r="AF282" s="428"/>
      <c r="AU282" s="434">
        <v>8</v>
      </c>
      <c r="AV282" s="434">
        <v>3</v>
      </c>
      <c r="AW282" s="434">
        <v>8</v>
      </c>
      <c r="AX282" s="435" t="str">
        <f t="shared" si="25"/>
        <v>838</v>
      </c>
      <c r="AY282" s="434" t="s">
        <v>96</v>
      </c>
    </row>
    <row r="283" spans="1:51">
      <c r="A283" s="425"/>
      <c r="B283" s="426"/>
      <c r="C283" s="425"/>
      <c r="D283" s="425"/>
      <c r="E283" s="425"/>
      <c r="F283" s="425"/>
      <c r="G283" s="425"/>
      <c r="H283" s="427"/>
      <c r="I283" s="428"/>
      <c r="J283" s="428"/>
      <c r="K283" s="428"/>
      <c r="L283" s="427"/>
      <c r="M283" s="428"/>
      <c r="N283" s="427"/>
      <c r="O283" s="431" t="str">
        <f t="shared" si="21"/>
        <v/>
      </c>
      <c r="P283" s="457" t="str">
        <f t="shared" si="23"/>
        <v xml:space="preserve"> </v>
      </c>
      <c r="Q283" s="428"/>
      <c r="R283" s="428"/>
      <c r="S283" s="428"/>
      <c r="T283" s="428"/>
      <c r="U283" s="428"/>
      <c r="V283" s="428"/>
      <c r="W283" s="421"/>
      <c r="X283" s="428"/>
      <c r="Y283" s="429"/>
      <c r="Z283" s="427"/>
      <c r="AA283" s="427"/>
      <c r="AB283" s="427"/>
      <c r="AC283" s="428"/>
      <c r="AD283" s="433" t="str">
        <f t="shared" si="22"/>
        <v/>
      </c>
      <c r="AE283" s="457" t="str">
        <f t="shared" si="24"/>
        <v xml:space="preserve"> </v>
      </c>
      <c r="AF283" s="428"/>
      <c r="AU283" s="434">
        <v>8</v>
      </c>
      <c r="AV283" s="434">
        <v>3</v>
      </c>
      <c r="AW283" s="434">
        <v>7</v>
      </c>
      <c r="AX283" s="435" t="str">
        <f t="shared" si="25"/>
        <v>837</v>
      </c>
      <c r="AY283" s="434" t="s">
        <v>96</v>
      </c>
    </row>
    <row r="284" spans="1:51">
      <c r="A284" s="425"/>
      <c r="B284" s="426"/>
      <c r="C284" s="425"/>
      <c r="D284" s="425"/>
      <c r="E284" s="425"/>
      <c r="F284" s="425"/>
      <c r="G284" s="425"/>
      <c r="H284" s="427"/>
      <c r="I284" s="428"/>
      <c r="J284" s="428"/>
      <c r="K284" s="428"/>
      <c r="L284" s="427"/>
      <c r="M284" s="428"/>
      <c r="N284" s="427"/>
      <c r="O284" s="431" t="str">
        <f t="shared" si="21"/>
        <v/>
      </c>
      <c r="P284" s="457" t="str">
        <f t="shared" si="23"/>
        <v xml:space="preserve"> </v>
      </c>
      <c r="Q284" s="428"/>
      <c r="R284" s="428"/>
      <c r="S284" s="428"/>
      <c r="T284" s="428"/>
      <c r="U284" s="428"/>
      <c r="V284" s="428"/>
      <c r="W284" s="421"/>
      <c r="X284" s="428"/>
      <c r="Y284" s="429"/>
      <c r="Z284" s="427"/>
      <c r="AA284" s="427"/>
      <c r="AB284" s="427"/>
      <c r="AC284" s="428"/>
      <c r="AD284" s="433" t="str">
        <f t="shared" si="22"/>
        <v/>
      </c>
      <c r="AE284" s="457" t="str">
        <f t="shared" si="24"/>
        <v xml:space="preserve"> </v>
      </c>
      <c r="AF284" s="428"/>
      <c r="AU284" s="434">
        <v>8</v>
      </c>
      <c r="AV284" s="434">
        <v>3</v>
      </c>
      <c r="AW284" s="434">
        <v>6</v>
      </c>
      <c r="AX284" s="435" t="str">
        <f t="shared" si="25"/>
        <v>836</v>
      </c>
      <c r="AY284" s="434" t="s">
        <v>96</v>
      </c>
    </row>
    <row r="285" spans="1:51">
      <c r="A285" s="425"/>
      <c r="B285" s="426"/>
      <c r="C285" s="425"/>
      <c r="D285" s="425"/>
      <c r="E285" s="425"/>
      <c r="F285" s="425"/>
      <c r="G285" s="425"/>
      <c r="H285" s="427"/>
      <c r="I285" s="428"/>
      <c r="J285" s="428"/>
      <c r="K285" s="428"/>
      <c r="L285" s="427"/>
      <c r="M285" s="428"/>
      <c r="N285" s="427"/>
      <c r="O285" s="431" t="str">
        <f t="shared" si="21"/>
        <v/>
      </c>
      <c r="P285" s="457" t="str">
        <f t="shared" si="23"/>
        <v xml:space="preserve"> </v>
      </c>
      <c r="Q285" s="428"/>
      <c r="R285" s="428"/>
      <c r="S285" s="428"/>
      <c r="T285" s="428"/>
      <c r="U285" s="428"/>
      <c r="V285" s="428"/>
      <c r="W285" s="421"/>
      <c r="X285" s="428"/>
      <c r="Y285" s="429"/>
      <c r="Z285" s="427"/>
      <c r="AA285" s="427"/>
      <c r="AB285" s="427"/>
      <c r="AC285" s="428"/>
      <c r="AD285" s="433" t="str">
        <f t="shared" si="22"/>
        <v/>
      </c>
      <c r="AE285" s="457" t="str">
        <f t="shared" si="24"/>
        <v xml:space="preserve"> </v>
      </c>
      <c r="AF285" s="428"/>
      <c r="AU285" s="434">
        <v>8</v>
      </c>
      <c r="AV285" s="434">
        <v>3</v>
      </c>
      <c r="AW285" s="434">
        <v>5</v>
      </c>
      <c r="AX285" s="435" t="str">
        <f t="shared" si="25"/>
        <v>835</v>
      </c>
      <c r="AY285" s="434" t="s">
        <v>96</v>
      </c>
    </row>
    <row r="286" spans="1:51">
      <c r="A286" s="425"/>
      <c r="B286" s="426"/>
      <c r="C286" s="425"/>
      <c r="D286" s="425"/>
      <c r="E286" s="425"/>
      <c r="F286" s="425"/>
      <c r="G286" s="425"/>
      <c r="H286" s="427"/>
      <c r="I286" s="428"/>
      <c r="J286" s="428"/>
      <c r="K286" s="428"/>
      <c r="L286" s="427"/>
      <c r="M286" s="428"/>
      <c r="N286" s="427"/>
      <c r="O286" s="431" t="str">
        <f t="shared" si="21"/>
        <v/>
      </c>
      <c r="P286" s="457" t="str">
        <f t="shared" si="23"/>
        <v xml:space="preserve"> </v>
      </c>
      <c r="Q286" s="428"/>
      <c r="R286" s="428"/>
      <c r="S286" s="428"/>
      <c r="T286" s="428"/>
      <c r="U286" s="428"/>
      <c r="V286" s="428"/>
      <c r="W286" s="421"/>
      <c r="X286" s="428"/>
      <c r="Y286" s="429"/>
      <c r="Z286" s="427"/>
      <c r="AA286" s="427"/>
      <c r="AB286" s="427"/>
      <c r="AC286" s="428"/>
      <c r="AD286" s="433" t="str">
        <f t="shared" si="22"/>
        <v/>
      </c>
      <c r="AE286" s="457" t="str">
        <f t="shared" si="24"/>
        <v xml:space="preserve"> </v>
      </c>
      <c r="AF286" s="428"/>
      <c r="AU286" s="434">
        <v>8</v>
      </c>
      <c r="AV286" s="434">
        <v>3</v>
      </c>
      <c r="AW286" s="434">
        <v>4</v>
      </c>
      <c r="AX286" s="435" t="str">
        <f t="shared" si="25"/>
        <v>834</v>
      </c>
      <c r="AY286" s="434" t="s">
        <v>102</v>
      </c>
    </row>
    <row r="287" spans="1:51">
      <c r="A287" s="425"/>
      <c r="B287" s="426"/>
      <c r="C287" s="425"/>
      <c r="D287" s="425"/>
      <c r="E287" s="425"/>
      <c r="F287" s="425"/>
      <c r="G287" s="425"/>
      <c r="H287" s="427"/>
      <c r="I287" s="428"/>
      <c r="J287" s="428"/>
      <c r="K287" s="428"/>
      <c r="L287" s="427"/>
      <c r="M287" s="428"/>
      <c r="N287" s="427"/>
      <c r="O287" s="431" t="str">
        <f t="shared" si="21"/>
        <v/>
      </c>
      <c r="P287" s="457" t="str">
        <f t="shared" si="23"/>
        <v xml:space="preserve"> </v>
      </c>
      <c r="Q287" s="428"/>
      <c r="R287" s="428"/>
      <c r="S287" s="428"/>
      <c r="T287" s="428"/>
      <c r="U287" s="428"/>
      <c r="V287" s="428"/>
      <c r="W287" s="421"/>
      <c r="X287" s="428"/>
      <c r="Y287" s="429"/>
      <c r="Z287" s="427"/>
      <c r="AA287" s="427"/>
      <c r="AB287" s="427"/>
      <c r="AC287" s="428"/>
      <c r="AD287" s="433" t="str">
        <f t="shared" si="22"/>
        <v/>
      </c>
      <c r="AE287" s="457" t="str">
        <f t="shared" si="24"/>
        <v xml:space="preserve"> </v>
      </c>
      <c r="AF287" s="428"/>
      <c r="AU287" s="434">
        <v>8</v>
      </c>
      <c r="AV287" s="434">
        <v>3</v>
      </c>
      <c r="AW287" s="434">
        <v>3</v>
      </c>
      <c r="AX287" s="435" t="str">
        <f t="shared" si="25"/>
        <v>833</v>
      </c>
      <c r="AY287" s="434" t="s">
        <v>102</v>
      </c>
    </row>
    <row r="288" spans="1:51">
      <c r="A288" s="425"/>
      <c r="B288" s="426"/>
      <c r="C288" s="425"/>
      <c r="D288" s="425"/>
      <c r="E288" s="425"/>
      <c r="F288" s="425"/>
      <c r="G288" s="425"/>
      <c r="H288" s="427"/>
      <c r="I288" s="428"/>
      <c r="J288" s="428"/>
      <c r="K288" s="428"/>
      <c r="L288" s="427"/>
      <c r="M288" s="428"/>
      <c r="N288" s="427"/>
      <c r="O288" s="431" t="str">
        <f t="shared" si="21"/>
        <v/>
      </c>
      <c r="P288" s="457" t="str">
        <f t="shared" si="23"/>
        <v xml:space="preserve"> </v>
      </c>
      <c r="Q288" s="428"/>
      <c r="R288" s="428"/>
      <c r="S288" s="428"/>
      <c r="T288" s="428"/>
      <c r="U288" s="428"/>
      <c r="V288" s="428"/>
      <c r="W288" s="421"/>
      <c r="X288" s="428"/>
      <c r="Y288" s="429"/>
      <c r="Z288" s="427"/>
      <c r="AA288" s="427"/>
      <c r="AB288" s="427"/>
      <c r="AC288" s="428"/>
      <c r="AD288" s="433" t="str">
        <f t="shared" si="22"/>
        <v/>
      </c>
      <c r="AE288" s="457" t="str">
        <f t="shared" si="24"/>
        <v xml:space="preserve"> </v>
      </c>
      <c r="AF288" s="428"/>
      <c r="AU288" s="434">
        <v>8</v>
      </c>
      <c r="AV288" s="434">
        <v>3</v>
      </c>
      <c r="AW288" s="434">
        <v>2</v>
      </c>
      <c r="AX288" s="435" t="str">
        <f t="shared" si="25"/>
        <v>832</v>
      </c>
      <c r="AY288" s="434" t="s">
        <v>102</v>
      </c>
    </row>
    <row r="289" spans="1:51">
      <c r="A289" s="425"/>
      <c r="B289" s="426"/>
      <c r="C289" s="425"/>
      <c r="D289" s="425"/>
      <c r="E289" s="425"/>
      <c r="F289" s="425"/>
      <c r="G289" s="425"/>
      <c r="H289" s="427"/>
      <c r="I289" s="428"/>
      <c r="J289" s="428"/>
      <c r="K289" s="428"/>
      <c r="L289" s="427"/>
      <c r="M289" s="428"/>
      <c r="N289" s="427"/>
      <c r="O289" s="431" t="str">
        <f t="shared" si="21"/>
        <v/>
      </c>
      <c r="P289" s="457" t="str">
        <f t="shared" si="23"/>
        <v xml:space="preserve"> </v>
      </c>
      <c r="Q289" s="428"/>
      <c r="R289" s="428"/>
      <c r="S289" s="428"/>
      <c r="T289" s="428"/>
      <c r="U289" s="428"/>
      <c r="V289" s="428"/>
      <c r="W289" s="421"/>
      <c r="X289" s="428"/>
      <c r="Y289" s="429"/>
      <c r="Z289" s="427"/>
      <c r="AA289" s="427"/>
      <c r="AB289" s="427"/>
      <c r="AC289" s="428"/>
      <c r="AD289" s="433" t="str">
        <f t="shared" si="22"/>
        <v/>
      </c>
      <c r="AE289" s="457" t="str">
        <f t="shared" si="24"/>
        <v xml:space="preserve"> </v>
      </c>
      <c r="AF289" s="428"/>
      <c r="AU289" s="434">
        <v>8</v>
      </c>
      <c r="AV289" s="434">
        <v>3</v>
      </c>
      <c r="AW289" s="434">
        <v>1</v>
      </c>
      <c r="AX289" s="435" t="str">
        <f t="shared" si="25"/>
        <v>831</v>
      </c>
      <c r="AY289" s="434" t="s">
        <v>102</v>
      </c>
    </row>
    <row r="290" spans="1:51">
      <c r="A290" s="425"/>
      <c r="B290" s="426"/>
      <c r="C290" s="425"/>
      <c r="D290" s="425"/>
      <c r="E290" s="425"/>
      <c r="F290" s="425"/>
      <c r="G290" s="425"/>
      <c r="H290" s="427"/>
      <c r="I290" s="428"/>
      <c r="J290" s="428"/>
      <c r="K290" s="428"/>
      <c r="L290" s="427"/>
      <c r="M290" s="428"/>
      <c r="N290" s="427"/>
      <c r="O290" s="431" t="str">
        <f t="shared" si="21"/>
        <v/>
      </c>
      <c r="P290" s="457" t="str">
        <f t="shared" si="23"/>
        <v xml:space="preserve"> </v>
      </c>
      <c r="Q290" s="428"/>
      <c r="R290" s="428"/>
      <c r="S290" s="428"/>
      <c r="T290" s="428"/>
      <c r="U290" s="428"/>
      <c r="V290" s="428"/>
      <c r="W290" s="421"/>
      <c r="X290" s="428"/>
      <c r="Y290" s="429"/>
      <c r="Z290" s="427"/>
      <c r="AA290" s="427"/>
      <c r="AB290" s="427"/>
      <c r="AC290" s="428"/>
      <c r="AD290" s="433" t="str">
        <f t="shared" si="22"/>
        <v/>
      </c>
      <c r="AE290" s="457" t="str">
        <f t="shared" si="24"/>
        <v xml:space="preserve"> </v>
      </c>
      <c r="AF290" s="428"/>
      <c r="AU290" s="434">
        <v>8</v>
      </c>
      <c r="AV290" s="434">
        <v>2</v>
      </c>
      <c r="AW290" s="434">
        <v>10</v>
      </c>
      <c r="AX290" s="435" t="str">
        <f t="shared" si="25"/>
        <v>8210</v>
      </c>
      <c r="AY290" s="434" t="s">
        <v>96</v>
      </c>
    </row>
    <row r="291" spans="1:51">
      <c r="A291" s="425"/>
      <c r="B291" s="426"/>
      <c r="C291" s="425"/>
      <c r="D291" s="425"/>
      <c r="E291" s="425"/>
      <c r="F291" s="425"/>
      <c r="G291" s="425"/>
      <c r="H291" s="427"/>
      <c r="I291" s="428"/>
      <c r="J291" s="428"/>
      <c r="K291" s="428"/>
      <c r="L291" s="427"/>
      <c r="M291" s="428"/>
      <c r="N291" s="427"/>
      <c r="O291" s="431" t="str">
        <f t="shared" si="21"/>
        <v/>
      </c>
      <c r="P291" s="457" t="str">
        <f t="shared" si="23"/>
        <v xml:space="preserve"> </v>
      </c>
      <c r="Q291" s="428"/>
      <c r="R291" s="428"/>
      <c r="S291" s="428"/>
      <c r="T291" s="428"/>
      <c r="U291" s="428"/>
      <c r="V291" s="428"/>
      <c r="W291" s="421"/>
      <c r="X291" s="428"/>
      <c r="Y291" s="429"/>
      <c r="Z291" s="427"/>
      <c r="AA291" s="427"/>
      <c r="AB291" s="427"/>
      <c r="AC291" s="428"/>
      <c r="AD291" s="433" t="str">
        <f t="shared" si="22"/>
        <v/>
      </c>
      <c r="AE291" s="457" t="str">
        <f t="shared" si="24"/>
        <v xml:space="preserve"> </v>
      </c>
      <c r="AF291" s="428"/>
      <c r="AU291" s="434">
        <v>8</v>
      </c>
      <c r="AV291" s="434">
        <v>2</v>
      </c>
      <c r="AW291" s="434">
        <v>9</v>
      </c>
      <c r="AX291" s="435" t="str">
        <f t="shared" si="25"/>
        <v>829</v>
      </c>
      <c r="AY291" s="434" t="s">
        <v>96</v>
      </c>
    </row>
    <row r="292" spans="1:51">
      <c r="A292" s="425"/>
      <c r="B292" s="426"/>
      <c r="C292" s="425"/>
      <c r="D292" s="425"/>
      <c r="E292" s="425"/>
      <c r="F292" s="425"/>
      <c r="G292" s="425"/>
      <c r="H292" s="427"/>
      <c r="I292" s="428"/>
      <c r="J292" s="428"/>
      <c r="K292" s="428"/>
      <c r="L292" s="427"/>
      <c r="M292" s="428"/>
      <c r="N292" s="427"/>
      <c r="O292" s="431" t="str">
        <f t="shared" si="21"/>
        <v/>
      </c>
      <c r="P292" s="457" t="str">
        <f t="shared" si="23"/>
        <v xml:space="preserve"> </v>
      </c>
      <c r="Q292" s="428"/>
      <c r="R292" s="428"/>
      <c r="S292" s="428"/>
      <c r="T292" s="428"/>
      <c r="U292" s="428"/>
      <c r="V292" s="428"/>
      <c r="W292" s="421"/>
      <c r="X292" s="428"/>
      <c r="Y292" s="429"/>
      <c r="Z292" s="427"/>
      <c r="AA292" s="427"/>
      <c r="AB292" s="427"/>
      <c r="AC292" s="428"/>
      <c r="AD292" s="433" t="str">
        <f t="shared" si="22"/>
        <v/>
      </c>
      <c r="AE292" s="457" t="str">
        <f t="shared" si="24"/>
        <v xml:space="preserve"> </v>
      </c>
      <c r="AF292" s="428"/>
      <c r="AU292" s="434">
        <v>8</v>
      </c>
      <c r="AV292" s="434">
        <v>2</v>
      </c>
      <c r="AW292" s="434">
        <v>8</v>
      </c>
      <c r="AX292" s="435" t="str">
        <f t="shared" si="25"/>
        <v>828</v>
      </c>
      <c r="AY292" s="434" t="s">
        <v>96</v>
      </c>
    </row>
    <row r="293" spans="1:51">
      <c r="A293" s="425"/>
      <c r="B293" s="426"/>
      <c r="C293" s="425"/>
      <c r="D293" s="425"/>
      <c r="E293" s="425"/>
      <c r="F293" s="425"/>
      <c r="G293" s="425"/>
      <c r="H293" s="427"/>
      <c r="I293" s="428"/>
      <c r="J293" s="428"/>
      <c r="K293" s="428"/>
      <c r="L293" s="427"/>
      <c r="M293" s="428"/>
      <c r="N293" s="427"/>
      <c r="O293" s="431" t="str">
        <f t="shared" si="21"/>
        <v/>
      </c>
      <c r="P293" s="457" t="str">
        <f t="shared" si="23"/>
        <v xml:space="preserve"> </v>
      </c>
      <c r="Q293" s="428"/>
      <c r="R293" s="428"/>
      <c r="S293" s="428"/>
      <c r="T293" s="428"/>
      <c r="U293" s="428"/>
      <c r="V293" s="428"/>
      <c r="W293" s="421"/>
      <c r="X293" s="428"/>
      <c r="Y293" s="429"/>
      <c r="Z293" s="427"/>
      <c r="AA293" s="427"/>
      <c r="AB293" s="427"/>
      <c r="AC293" s="428"/>
      <c r="AD293" s="433" t="str">
        <f t="shared" si="22"/>
        <v/>
      </c>
      <c r="AE293" s="457" t="str">
        <f t="shared" si="24"/>
        <v xml:space="preserve"> </v>
      </c>
      <c r="AF293" s="428"/>
      <c r="AU293" s="434">
        <v>8</v>
      </c>
      <c r="AV293" s="434">
        <v>2</v>
      </c>
      <c r="AW293" s="434">
        <v>7</v>
      </c>
      <c r="AX293" s="435" t="str">
        <f t="shared" si="25"/>
        <v>827</v>
      </c>
      <c r="AY293" s="434" t="s">
        <v>96</v>
      </c>
    </row>
    <row r="294" spans="1:51">
      <c r="A294" s="425"/>
      <c r="B294" s="426"/>
      <c r="C294" s="425"/>
      <c r="D294" s="425"/>
      <c r="E294" s="425"/>
      <c r="F294" s="425"/>
      <c r="G294" s="425"/>
      <c r="H294" s="427"/>
      <c r="I294" s="428"/>
      <c r="J294" s="428"/>
      <c r="K294" s="428"/>
      <c r="L294" s="427"/>
      <c r="M294" s="428"/>
      <c r="N294" s="427"/>
      <c r="O294" s="431" t="str">
        <f t="shared" si="21"/>
        <v/>
      </c>
      <c r="P294" s="457" t="str">
        <f t="shared" si="23"/>
        <v xml:space="preserve"> </v>
      </c>
      <c r="Q294" s="428"/>
      <c r="R294" s="428"/>
      <c r="S294" s="428"/>
      <c r="T294" s="428"/>
      <c r="U294" s="428"/>
      <c r="V294" s="428"/>
      <c r="W294" s="421"/>
      <c r="X294" s="428"/>
      <c r="Y294" s="429"/>
      <c r="Z294" s="427"/>
      <c r="AA294" s="427"/>
      <c r="AB294" s="427"/>
      <c r="AC294" s="428"/>
      <c r="AD294" s="433" t="str">
        <f t="shared" si="22"/>
        <v/>
      </c>
      <c r="AE294" s="457" t="str">
        <f t="shared" si="24"/>
        <v xml:space="preserve"> </v>
      </c>
      <c r="AF294" s="428"/>
      <c r="AU294" s="434">
        <v>8</v>
      </c>
      <c r="AV294" s="434">
        <v>2</v>
      </c>
      <c r="AW294" s="434">
        <v>6</v>
      </c>
      <c r="AX294" s="435" t="str">
        <f t="shared" si="25"/>
        <v>826</v>
      </c>
      <c r="AY294" s="434" t="s">
        <v>96</v>
      </c>
    </row>
    <row r="295" spans="1:51">
      <c r="A295" s="425"/>
      <c r="B295" s="426"/>
      <c r="C295" s="425"/>
      <c r="D295" s="425"/>
      <c r="E295" s="425"/>
      <c r="F295" s="425"/>
      <c r="G295" s="425"/>
      <c r="H295" s="427"/>
      <c r="I295" s="428"/>
      <c r="J295" s="428"/>
      <c r="K295" s="428"/>
      <c r="L295" s="427"/>
      <c r="M295" s="428"/>
      <c r="N295" s="427"/>
      <c r="O295" s="431" t="str">
        <f t="shared" si="21"/>
        <v/>
      </c>
      <c r="P295" s="457" t="str">
        <f t="shared" si="23"/>
        <v xml:space="preserve"> </v>
      </c>
      <c r="Q295" s="428"/>
      <c r="R295" s="428"/>
      <c r="S295" s="428"/>
      <c r="T295" s="428"/>
      <c r="U295" s="428"/>
      <c r="V295" s="428"/>
      <c r="W295" s="421"/>
      <c r="X295" s="428"/>
      <c r="Y295" s="429"/>
      <c r="Z295" s="427"/>
      <c r="AA295" s="427"/>
      <c r="AB295" s="427"/>
      <c r="AC295" s="428"/>
      <c r="AD295" s="433" t="str">
        <f t="shared" si="22"/>
        <v/>
      </c>
      <c r="AE295" s="457" t="str">
        <f t="shared" si="24"/>
        <v xml:space="preserve"> </v>
      </c>
      <c r="AF295" s="428"/>
      <c r="AU295" s="434">
        <v>8</v>
      </c>
      <c r="AV295" s="434">
        <v>2</v>
      </c>
      <c r="AW295" s="434">
        <v>5</v>
      </c>
      <c r="AX295" s="435" t="str">
        <f t="shared" si="25"/>
        <v>825</v>
      </c>
      <c r="AY295" s="434" t="s">
        <v>96</v>
      </c>
    </row>
    <row r="296" spans="1:51">
      <c r="A296" s="425"/>
      <c r="B296" s="426"/>
      <c r="C296" s="425"/>
      <c r="D296" s="425"/>
      <c r="E296" s="425"/>
      <c r="F296" s="425"/>
      <c r="G296" s="425"/>
      <c r="H296" s="427"/>
      <c r="I296" s="428"/>
      <c r="J296" s="428"/>
      <c r="K296" s="428"/>
      <c r="L296" s="427"/>
      <c r="M296" s="428"/>
      <c r="N296" s="427"/>
      <c r="O296" s="431" t="str">
        <f t="shared" si="21"/>
        <v/>
      </c>
      <c r="P296" s="457" t="str">
        <f t="shared" si="23"/>
        <v xml:space="preserve"> </v>
      </c>
      <c r="Q296" s="428"/>
      <c r="R296" s="428"/>
      <c r="S296" s="428"/>
      <c r="T296" s="428"/>
      <c r="U296" s="428"/>
      <c r="V296" s="428"/>
      <c r="W296" s="421"/>
      <c r="X296" s="428"/>
      <c r="Y296" s="429"/>
      <c r="Z296" s="427"/>
      <c r="AA296" s="427"/>
      <c r="AB296" s="427"/>
      <c r="AC296" s="428"/>
      <c r="AD296" s="433" t="str">
        <f t="shared" si="22"/>
        <v/>
      </c>
      <c r="AE296" s="457" t="str">
        <f t="shared" si="24"/>
        <v xml:space="preserve"> </v>
      </c>
      <c r="AF296" s="428"/>
      <c r="AU296" s="434">
        <v>8</v>
      </c>
      <c r="AV296" s="434">
        <v>2</v>
      </c>
      <c r="AW296" s="434">
        <v>4</v>
      </c>
      <c r="AX296" s="435" t="str">
        <f t="shared" si="25"/>
        <v>824</v>
      </c>
      <c r="AY296" s="434" t="s">
        <v>102</v>
      </c>
    </row>
    <row r="297" spans="1:51">
      <c r="A297" s="425"/>
      <c r="B297" s="426"/>
      <c r="C297" s="425"/>
      <c r="D297" s="425"/>
      <c r="E297" s="425"/>
      <c r="F297" s="425"/>
      <c r="G297" s="425"/>
      <c r="H297" s="427"/>
      <c r="I297" s="428"/>
      <c r="J297" s="428"/>
      <c r="K297" s="428"/>
      <c r="L297" s="427"/>
      <c r="M297" s="428"/>
      <c r="N297" s="427"/>
      <c r="O297" s="431" t="str">
        <f t="shared" si="21"/>
        <v/>
      </c>
      <c r="P297" s="457" t="str">
        <f t="shared" si="23"/>
        <v xml:space="preserve"> </v>
      </c>
      <c r="Q297" s="428"/>
      <c r="R297" s="428"/>
      <c r="S297" s="428"/>
      <c r="T297" s="428"/>
      <c r="U297" s="428"/>
      <c r="V297" s="428"/>
      <c r="W297" s="421"/>
      <c r="X297" s="428"/>
      <c r="Y297" s="429"/>
      <c r="Z297" s="427"/>
      <c r="AA297" s="427"/>
      <c r="AB297" s="427"/>
      <c r="AC297" s="428"/>
      <c r="AD297" s="433" t="str">
        <f t="shared" si="22"/>
        <v/>
      </c>
      <c r="AE297" s="457" t="str">
        <f t="shared" si="24"/>
        <v xml:space="preserve"> </v>
      </c>
      <c r="AF297" s="428"/>
      <c r="AU297" s="434">
        <v>8</v>
      </c>
      <c r="AV297" s="434">
        <v>2</v>
      </c>
      <c r="AW297" s="434">
        <v>3</v>
      </c>
      <c r="AX297" s="435" t="str">
        <f t="shared" si="25"/>
        <v>823</v>
      </c>
      <c r="AY297" s="434" t="s">
        <v>102</v>
      </c>
    </row>
    <row r="298" spans="1:51">
      <c r="A298" s="425"/>
      <c r="B298" s="426"/>
      <c r="C298" s="425"/>
      <c r="D298" s="425"/>
      <c r="E298" s="425"/>
      <c r="F298" s="425"/>
      <c r="G298" s="425"/>
      <c r="H298" s="427"/>
      <c r="I298" s="428"/>
      <c r="J298" s="428"/>
      <c r="K298" s="428"/>
      <c r="L298" s="427"/>
      <c r="M298" s="428"/>
      <c r="N298" s="427"/>
      <c r="O298" s="431" t="str">
        <f t="shared" si="21"/>
        <v/>
      </c>
      <c r="P298" s="457" t="str">
        <f t="shared" si="23"/>
        <v xml:space="preserve"> </v>
      </c>
      <c r="Q298" s="428"/>
      <c r="R298" s="428"/>
      <c r="S298" s="428"/>
      <c r="T298" s="428"/>
      <c r="U298" s="428"/>
      <c r="V298" s="428"/>
      <c r="W298" s="421"/>
      <c r="X298" s="428"/>
      <c r="Y298" s="429"/>
      <c r="Z298" s="427"/>
      <c r="AA298" s="427"/>
      <c r="AB298" s="427"/>
      <c r="AC298" s="428"/>
      <c r="AD298" s="433" t="str">
        <f t="shared" si="22"/>
        <v/>
      </c>
      <c r="AE298" s="457" t="str">
        <f t="shared" si="24"/>
        <v xml:space="preserve"> </v>
      </c>
      <c r="AF298" s="428"/>
      <c r="AU298" s="434">
        <v>8</v>
      </c>
      <c r="AV298" s="434">
        <v>2</v>
      </c>
      <c r="AW298" s="434">
        <v>2</v>
      </c>
      <c r="AX298" s="435" t="str">
        <f t="shared" si="25"/>
        <v>822</v>
      </c>
      <c r="AY298" s="434" t="s">
        <v>102</v>
      </c>
    </row>
    <row r="299" spans="1:51">
      <c r="A299" s="425"/>
      <c r="B299" s="426"/>
      <c r="C299" s="425"/>
      <c r="D299" s="425"/>
      <c r="E299" s="425"/>
      <c r="F299" s="425"/>
      <c r="G299" s="425"/>
      <c r="H299" s="427"/>
      <c r="I299" s="428"/>
      <c r="J299" s="428"/>
      <c r="K299" s="428"/>
      <c r="L299" s="427"/>
      <c r="M299" s="428"/>
      <c r="N299" s="427"/>
      <c r="O299" s="431" t="str">
        <f t="shared" si="21"/>
        <v/>
      </c>
      <c r="P299" s="457" t="str">
        <f t="shared" si="23"/>
        <v xml:space="preserve"> </v>
      </c>
      <c r="Q299" s="428"/>
      <c r="R299" s="428"/>
      <c r="S299" s="428"/>
      <c r="T299" s="428"/>
      <c r="U299" s="428"/>
      <c r="V299" s="428"/>
      <c r="W299" s="421"/>
      <c r="X299" s="428"/>
      <c r="Y299" s="429"/>
      <c r="Z299" s="427"/>
      <c r="AA299" s="427"/>
      <c r="AB299" s="427"/>
      <c r="AC299" s="428"/>
      <c r="AD299" s="433" t="str">
        <f t="shared" si="22"/>
        <v/>
      </c>
      <c r="AE299" s="457" t="str">
        <f t="shared" si="24"/>
        <v xml:space="preserve"> </v>
      </c>
      <c r="AF299" s="428"/>
      <c r="AU299" s="434">
        <v>8</v>
      </c>
      <c r="AV299" s="434">
        <v>2</v>
      </c>
      <c r="AW299" s="434">
        <v>1</v>
      </c>
      <c r="AX299" s="435" t="str">
        <f t="shared" si="25"/>
        <v>821</v>
      </c>
      <c r="AY299" s="434" t="s">
        <v>102</v>
      </c>
    </row>
    <row r="300" spans="1:51">
      <c r="A300" s="425"/>
      <c r="B300" s="426"/>
      <c r="C300" s="425"/>
      <c r="D300" s="425"/>
      <c r="E300" s="425"/>
      <c r="F300" s="425"/>
      <c r="G300" s="425"/>
      <c r="H300" s="427"/>
      <c r="I300" s="428"/>
      <c r="J300" s="428"/>
      <c r="K300" s="428"/>
      <c r="L300" s="427"/>
      <c r="M300" s="428"/>
      <c r="N300" s="427"/>
      <c r="O300" s="431" t="str">
        <f t="shared" si="21"/>
        <v/>
      </c>
      <c r="P300" s="457" t="str">
        <f t="shared" si="23"/>
        <v xml:space="preserve"> </v>
      </c>
      <c r="Q300" s="428"/>
      <c r="R300" s="428"/>
      <c r="S300" s="428"/>
      <c r="T300" s="428"/>
      <c r="U300" s="428"/>
      <c r="V300" s="428"/>
      <c r="W300" s="421"/>
      <c r="X300" s="428"/>
      <c r="Y300" s="429"/>
      <c r="Z300" s="427"/>
      <c r="AA300" s="427"/>
      <c r="AB300" s="427"/>
      <c r="AC300" s="428"/>
      <c r="AD300" s="433" t="str">
        <f t="shared" si="22"/>
        <v/>
      </c>
      <c r="AE300" s="457" t="str">
        <f t="shared" si="24"/>
        <v xml:space="preserve"> </v>
      </c>
      <c r="AF300" s="428"/>
      <c r="AU300" s="434">
        <v>8</v>
      </c>
      <c r="AV300" s="434">
        <v>1</v>
      </c>
      <c r="AW300" s="434">
        <v>10</v>
      </c>
      <c r="AX300" s="435" t="str">
        <f t="shared" si="25"/>
        <v>8110</v>
      </c>
      <c r="AY300" s="434" t="s">
        <v>102</v>
      </c>
    </row>
    <row r="301" spans="1:51">
      <c r="A301" s="425"/>
      <c r="B301" s="426"/>
      <c r="C301" s="425"/>
      <c r="D301" s="425"/>
      <c r="E301" s="425"/>
      <c r="F301" s="425"/>
      <c r="G301" s="425"/>
      <c r="H301" s="427"/>
      <c r="I301" s="428"/>
      <c r="J301" s="428"/>
      <c r="K301" s="428"/>
      <c r="L301" s="427"/>
      <c r="M301" s="428"/>
      <c r="N301" s="427"/>
      <c r="O301" s="431" t="str">
        <f t="shared" si="21"/>
        <v/>
      </c>
      <c r="P301" s="457" t="str">
        <f t="shared" si="23"/>
        <v xml:space="preserve"> </v>
      </c>
      <c r="Q301" s="428"/>
      <c r="R301" s="428"/>
      <c r="S301" s="428"/>
      <c r="T301" s="428"/>
      <c r="U301" s="428"/>
      <c r="V301" s="428"/>
      <c r="W301" s="421"/>
      <c r="X301" s="428"/>
      <c r="Y301" s="429"/>
      <c r="Z301" s="427"/>
      <c r="AA301" s="427"/>
      <c r="AB301" s="427"/>
      <c r="AC301" s="428"/>
      <c r="AD301" s="433" t="str">
        <f t="shared" si="22"/>
        <v/>
      </c>
      <c r="AE301" s="457" t="str">
        <f t="shared" si="24"/>
        <v xml:space="preserve"> </v>
      </c>
      <c r="AF301" s="428"/>
      <c r="AU301" s="434">
        <v>8</v>
      </c>
      <c r="AV301" s="434">
        <v>1</v>
      </c>
      <c r="AW301" s="434">
        <v>9</v>
      </c>
      <c r="AX301" s="435" t="str">
        <f t="shared" si="25"/>
        <v>819</v>
      </c>
      <c r="AY301" s="434" t="s">
        <v>102</v>
      </c>
    </row>
    <row r="302" spans="1:51">
      <c r="A302" s="425"/>
      <c r="B302" s="426"/>
      <c r="C302" s="425"/>
      <c r="D302" s="425"/>
      <c r="E302" s="425"/>
      <c r="F302" s="425"/>
      <c r="G302" s="425"/>
      <c r="H302" s="427"/>
      <c r="I302" s="428"/>
      <c r="J302" s="428"/>
      <c r="K302" s="428"/>
      <c r="L302" s="427"/>
      <c r="M302" s="428"/>
      <c r="N302" s="427"/>
      <c r="O302" s="431" t="str">
        <f t="shared" si="21"/>
        <v/>
      </c>
      <c r="P302" s="457" t="str">
        <f t="shared" si="23"/>
        <v xml:space="preserve"> </v>
      </c>
      <c r="Q302" s="428"/>
      <c r="R302" s="428"/>
      <c r="S302" s="428"/>
      <c r="T302" s="428"/>
      <c r="U302" s="428"/>
      <c r="V302" s="428"/>
      <c r="W302" s="421"/>
      <c r="X302" s="428"/>
      <c r="Y302" s="429"/>
      <c r="Z302" s="427"/>
      <c r="AA302" s="427"/>
      <c r="AB302" s="427"/>
      <c r="AC302" s="428"/>
      <c r="AD302" s="433" t="str">
        <f t="shared" si="22"/>
        <v/>
      </c>
      <c r="AE302" s="457" t="str">
        <f t="shared" si="24"/>
        <v xml:space="preserve"> </v>
      </c>
      <c r="AF302" s="428"/>
      <c r="AU302" s="434">
        <v>8</v>
      </c>
      <c r="AV302" s="434">
        <v>1</v>
      </c>
      <c r="AW302" s="434">
        <v>8</v>
      </c>
      <c r="AX302" s="435" t="str">
        <f t="shared" si="25"/>
        <v>818</v>
      </c>
      <c r="AY302" s="434" t="s">
        <v>102</v>
      </c>
    </row>
    <row r="303" spans="1:51">
      <c r="A303" s="425"/>
      <c r="B303" s="426"/>
      <c r="C303" s="425"/>
      <c r="D303" s="425"/>
      <c r="E303" s="425"/>
      <c r="F303" s="425"/>
      <c r="G303" s="425"/>
      <c r="H303" s="427"/>
      <c r="I303" s="428"/>
      <c r="J303" s="428"/>
      <c r="K303" s="428"/>
      <c r="L303" s="427"/>
      <c r="M303" s="428"/>
      <c r="N303" s="427"/>
      <c r="O303" s="431" t="str">
        <f t="shared" si="21"/>
        <v/>
      </c>
      <c r="P303" s="457" t="str">
        <f t="shared" si="23"/>
        <v xml:space="preserve"> </v>
      </c>
      <c r="Q303" s="428"/>
      <c r="R303" s="428"/>
      <c r="S303" s="428"/>
      <c r="T303" s="428"/>
      <c r="U303" s="428"/>
      <c r="V303" s="428"/>
      <c r="W303" s="421"/>
      <c r="X303" s="428"/>
      <c r="Y303" s="429"/>
      <c r="Z303" s="427"/>
      <c r="AA303" s="427"/>
      <c r="AB303" s="427"/>
      <c r="AC303" s="428"/>
      <c r="AD303" s="433" t="str">
        <f t="shared" si="22"/>
        <v/>
      </c>
      <c r="AE303" s="457" t="str">
        <f t="shared" si="24"/>
        <v xml:space="preserve"> </v>
      </c>
      <c r="AF303" s="428"/>
      <c r="AU303" s="434">
        <v>8</v>
      </c>
      <c r="AV303" s="434">
        <v>1</v>
      </c>
      <c r="AW303" s="434">
        <v>7</v>
      </c>
      <c r="AX303" s="435" t="str">
        <f t="shared" si="25"/>
        <v>817</v>
      </c>
      <c r="AY303" s="434" t="s">
        <v>102</v>
      </c>
    </row>
    <row r="304" spans="1:51">
      <c r="A304" s="425"/>
      <c r="B304" s="426"/>
      <c r="C304" s="425"/>
      <c r="D304" s="425"/>
      <c r="E304" s="425"/>
      <c r="F304" s="425"/>
      <c r="G304" s="425"/>
      <c r="H304" s="427"/>
      <c r="I304" s="428"/>
      <c r="J304" s="428"/>
      <c r="K304" s="428"/>
      <c r="L304" s="427"/>
      <c r="M304" s="428"/>
      <c r="N304" s="427"/>
      <c r="O304" s="431" t="str">
        <f t="shared" si="21"/>
        <v/>
      </c>
      <c r="P304" s="457" t="str">
        <f t="shared" si="23"/>
        <v xml:space="preserve"> </v>
      </c>
      <c r="Q304" s="428"/>
      <c r="R304" s="428"/>
      <c r="S304" s="428"/>
      <c r="T304" s="428"/>
      <c r="U304" s="428"/>
      <c r="V304" s="428"/>
      <c r="W304" s="421"/>
      <c r="X304" s="428"/>
      <c r="Y304" s="429"/>
      <c r="Z304" s="427"/>
      <c r="AA304" s="427"/>
      <c r="AB304" s="427"/>
      <c r="AC304" s="428"/>
      <c r="AD304" s="433" t="str">
        <f t="shared" si="22"/>
        <v/>
      </c>
      <c r="AE304" s="457" t="str">
        <f t="shared" si="24"/>
        <v xml:space="preserve"> </v>
      </c>
      <c r="AF304" s="428"/>
      <c r="AU304" s="434">
        <v>8</v>
      </c>
      <c r="AV304" s="434">
        <v>1</v>
      </c>
      <c r="AW304" s="434">
        <v>6</v>
      </c>
      <c r="AX304" s="435" t="str">
        <f t="shared" si="25"/>
        <v>816</v>
      </c>
      <c r="AY304" s="434" t="s">
        <v>102</v>
      </c>
    </row>
    <row r="305" spans="1:51">
      <c r="A305" s="425"/>
      <c r="B305" s="426"/>
      <c r="C305" s="425"/>
      <c r="D305" s="425"/>
      <c r="E305" s="425"/>
      <c r="F305" s="425"/>
      <c r="G305" s="425"/>
      <c r="H305" s="427"/>
      <c r="I305" s="428"/>
      <c r="J305" s="428"/>
      <c r="K305" s="428"/>
      <c r="L305" s="427"/>
      <c r="M305" s="428"/>
      <c r="N305" s="427"/>
      <c r="O305" s="431" t="str">
        <f t="shared" si="21"/>
        <v/>
      </c>
      <c r="P305" s="457" t="str">
        <f t="shared" si="23"/>
        <v xml:space="preserve"> </v>
      </c>
      <c r="Q305" s="428"/>
      <c r="R305" s="428"/>
      <c r="S305" s="428"/>
      <c r="T305" s="428"/>
      <c r="U305" s="428"/>
      <c r="V305" s="428"/>
      <c r="W305" s="421"/>
      <c r="X305" s="428"/>
      <c r="Y305" s="429"/>
      <c r="Z305" s="427"/>
      <c r="AA305" s="427"/>
      <c r="AB305" s="427"/>
      <c r="AC305" s="428"/>
      <c r="AD305" s="433" t="str">
        <f t="shared" si="22"/>
        <v/>
      </c>
      <c r="AE305" s="457" t="str">
        <f t="shared" si="24"/>
        <v xml:space="preserve"> </v>
      </c>
      <c r="AF305" s="428"/>
      <c r="AU305" s="434">
        <v>8</v>
      </c>
      <c r="AV305" s="434">
        <v>1</v>
      </c>
      <c r="AW305" s="434">
        <v>5</v>
      </c>
      <c r="AX305" s="435" t="str">
        <f t="shared" si="25"/>
        <v>815</v>
      </c>
      <c r="AY305" s="434" t="s">
        <v>102</v>
      </c>
    </row>
    <row r="306" spans="1:51">
      <c r="A306" s="425"/>
      <c r="B306" s="426"/>
      <c r="C306" s="425"/>
      <c r="D306" s="425"/>
      <c r="E306" s="425"/>
      <c r="F306" s="425"/>
      <c r="G306" s="425"/>
      <c r="H306" s="427"/>
      <c r="I306" s="428"/>
      <c r="J306" s="428"/>
      <c r="K306" s="428"/>
      <c r="L306" s="427"/>
      <c r="M306" s="428"/>
      <c r="N306" s="427"/>
      <c r="O306" s="431" t="str">
        <f t="shared" ref="O306:O369" si="26">+H306&amp;L306&amp;N306</f>
        <v/>
      </c>
      <c r="P306" s="457" t="str">
        <f t="shared" si="23"/>
        <v xml:space="preserve"> </v>
      </c>
      <c r="Q306" s="428"/>
      <c r="R306" s="428"/>
      <c r="S306" s="428"/>
      <c r="T306" s="428"/>
      <c r="U306" s="428"/>
      <c r="V306" s="428"/>
      <c r="W306" s="421"/>
      <c r="X306" s="428"/>
      <c r="Y306" s="429"/>
      <c r="Z306" s="427"/>
      <c r="AA306" s="427"/>
      <c r="AB306" s="427"/>
      <c r="AC306" s="428"/>
      <c r="AD306" s="433" t="str">
        <f t="shared" ref="AD306:AD369" si="27">+Z306&amp;AA306&amp;AB306</f>
        <v/>
      </c>
      <c r="AE306" s="457" t="str">
        <f t="shared" si="24"/>
        <v xml:space="preserve"> </v>
      </c>
      <c r="AF306" s="428"/>
      <c r="AU306" s="434">
        <v>8</v>
      </c>
      <c r="AV306" s="434">
        <v>1</v>
      </c>
      <c r="AW306" s="434">
        <v>4</v>
      </c>
      <c r="AX306" s="435" t="str">
        <f t="shared" si="25"/>
        <v>814</v>
      </c>
      <c r="AY306" s="434" t="s">
        <v>102</v>
      </c>
    </row>
    <row r="307" spans="1:51">
      <c r="A307" s="425"/>
      <c r="B307" s="426"/>
      <c r="C307" s="425"/>
      <c r="D307" s="425"/>
      <c r="E307" s="425"/>
      <c r="F307" s="425"/>
      <c r="G307" s="425"/>
      <c r="H307" s="427"/>
      <c r="I307" s="428"/>
      <c r="J307" s="428"/>
      <c r="K307" s="428"/>
      <c r="L307" s="427"/>
      <c r="M307" s="428"/>
      <c r="N307" s="427"/>
      <c r="O307" s="431" t="str">
        <f t="shared" si="26"/>
        <v/>
      </c>
      <c r="P307" s="457" t="str">
        <f t="shared" si="23"/>
        <v xml:space="preserve"> </v>
      </c>
      <c r="Q307" s="428"/>
      <c r="R307" s="428"/>
      <c r="S307" s="428"/>
      <c r="T307" s="428"/>
      <c r="U307" s="428"/>
      <c r="V307" s="428"/>
      <c r="W307" s="421"/>
      <c r="X307" s="428"/>
      <c r="Y307" s="429"/>
      <c r="Z307" s="427"/>
      <c r="AA307" s="427"/>
      <c r="AB307" s="427"/>
      <c r="AC307" s="428"/>
      <c r="AD307" s="433" t="str">
        <f t="shared" si="27"/>
        <v/>
      </c>
      <c r="AE307" s="457" t="str">
        <f t="shared" si="24"/>
        <v xml:space="preserve"> </v>
      </c>
      <c r="AF307" s="428"/>
      <c r="AU307" s="434">
        <v>8</v>
      </c>
      <c r="AV307" s="434">
        <v>1</v>
      </c>
      <c r="AW307" s="434">
        <v>3</v>
      </c>
      <c r="AX307" s="435" t="str">
        <f t="shared" si="25"/>
        <v>813</v>
      </c>
      <c r="AY307" s="434" t="s">
        <v>102</v>
      </c>
    </row>
    <row r="308" spans="1:51">
      <c r="A308" s="425"/>
      <c r="B308" s="426"/>
      <c r="C308" s="425"/>
      <c r="D308" s="425"/>
      <c r="E308" s="425"/>
      <c r="F308" s="425"/>
      <c r="G308" s="425"/>
      <c r="H308" s="427"/>
      <c r="I308" s="428"/>
      <c r="J308" s="428"/>
      <c r="K308" s="428"/>
      <c r="L308" s="427"/>
      <c r="M308" s="428"/>
      <c r="N308" s="427"/>
      <c r="O308" s="431" t="str">
        <f t="shared" si="26"/>
        <v/>
      </c>
      <c r="P308" s="457" t="str">
        <f t="shared" si="23"/>
        <v xml:space="preserve"> </v>
      </c>
      <c r="Q308" s="428"/>
      <c r="R308" s="428"/>
      <c r="S308" s="428"/>
      <c r="T308" s="428"/>
      <c r="U308" s="428"/>
      <c r="V308" s="428"/>
      <c r="W308" s="421"/>
      <c r="X308" s="428"/>
      <c r="Y308" s="429"/>
      <c r="Z308" s="427"/>
      <c r="AA308" s="427"/>
      <c r="AB308" s="427"/>
      <c r="AC308" s="428"/>
      <c r="AD308" s="433" t="str">
        <f t="shared" si="27"/>
        <v/>
      </c>
      <c r="AE308" s="457" t="str">
        <f t="shared" si="24"/>
        <v xml:space="preserve"> </v>
      </c>
      <c r="AF308" s="428"/>
      <c r="AU308" s="434">
        <v>8</v>
      </c>
      <c r="AV308" s="434">
        <v>1</v>
      </c>
      <c r="AW308" s="434">
        <v>2</v>
      </c>
      <c r="AX308" s="435" t="str">
        <f t="shared" si="25"/>
        <v>812</v>
      </c>
      <c r="AY308" s="434" t="s">
        <v>102</v>
      </c>
    </row>
    <row r="309" spans="1:51">
      <c r="A309" s="425"/>
      <c r="B309" s="426"/>
      <c r="C309" s="425"/>
      <c r="D309" s="425"/>
      <c r="E309" s="425"/>
      <c r="F309" s="425"/>
      <c r="G309" s="425"/>
      <c r="H309" s="427"/>
      <c r="I309" s="428"/>
      <c r="J309" s="428"/>
      <c r="K309" s="428"/>
      <c r="L309" s="427"/>
      <c r="M309" s="428"/>
      <c r="N309" s="427"/>
      <c r="O309" s="431" t="str">
        <f t="shared" si="26"/>
        <v/>
      </c>
      <c r="P309" s="457" t="str">
        <f t="shared" si="23"/>
        <v xml:space="preserve"> </v>
      </c>
      <c r="Q309" s="428"/>
      <c r="R309" s="428"/>
      <c r="S309" s="428"/>
      <c r="T309" s="428"/>
      <c r="U309" s="428"/>
      <c r="V309" s="428"/>
      <c r="W309" s="421"/>
      <c r="X309" s="428"/>
      <c r="Y309" s="429"/>
      <c r="Z309" s="427"/>
      <c r="AA309" s="427"/>
      <c r="AB309" s="427"/>
      <c r="AC309" s="428"/>
      <c r="AD309" s="433" t="str">
        <f t="shared" si="27"/>
        <v/>
      </c>
      <c r="AE309" s="457" t="str">
        <f t="shared" si="24"/>
        <v xml:space="preserve"> </v>
      </c>
      <c r="AF309" s="428"/>
      <c r="AU309" s="434">
        <v>8</v>
      </c>
      <c r="AV309" s="434">
        <v>1</v>
      </c>
      <c r="AW309" s="434">
        <v>1</v>
      </c>
      <c r="AX309" s="435" t="str">
        <f t="shared" si="25"/>
        <v>811</v>
      </c>
      <c r="AY309" s="434" t="s">
        <v>102</v>
      </c>
    </row>
    <row r="310" spans="1:51">
      <c r="A310" s="425"/>
      <c r="B310" s="426"/>
      <c r="C310" s="425"/>
      <c r="D310" s="425"/>
      <c r="E310" s="425"/>
      <c r="F310" s="425"/>
      <c r="G310" s="425"/>
      <c r="H310" s="427"/>
      <c r="I310" s="428"/>
      <c r="J310" s="428"/>
      <c r="K310" s="428"/>
      <c r="L310" s="427"/>
      <c r="M310" s="428"/>
      <c r="N310" s="427"/>
      <c r="O310" s="431" t="str">
        <f t="shared" si="26"/>
        <v/>
      </c>
      <c r="P310" s="457" t="str">
        <f t="shared" si="23"/>
        <v xml:space="preserve"> </v>
      </c>
      <c r="Q310" s="428"/>
      <c r="R310" s="428"/>
      <c r="S310" s="428"/>
      <c r="T310" s="428"/>
      <c r="U310" s="428"/>
      <c r="V310" s="428"/>
      <c r="W310" s="421"/>
      <c r="X310" s="428"/>
      <c r="Y310" s="429"/>
      <c r="Z310" s="427"/>
      <c r="AA310" s="427"/>
      <c r="AB310" s="427"/>
      <c r="AC310" s="428"/>
      <c r="AD310" s="433" t="str">
        <f t="shared" si="27"/>
        <v/>
      </c>
      <c r="AE310" s="457" t="str">
        <f t="shared" si="24"/>
        <v xml:space="preserve"> </v>
      </c>
      <c r="AF310" s="428"/>
      <c r="AU310" s="434">
        <v>7</v>
      </c>
      <c r="AV310" s="434">
        <v>10</v>
      </c>
      <c r="AW310" s="434">
        <v>10</v>
      </c>
      <c r="AX310" s="435" t="str">
        <f t="shared" si="25"/>
        <v>71010</v>
      </c>
      <c r="AY310" s="434" t="s">
        <v>94</v>
      </c>
    </row>
    <row r="311" spans="1:51">
      <c r="A311" s="425"/>
      <c r="B311" s="426"/>
      <c r="C311" s="425"/>
      <c r="D311" s="425"/>
      <c r="E311" s="425"/>
      <c r="F311" s="425"/>
      <c r="G311" s="425"/>
      <c r="H311" s="427"/>
      <c r="I311" s="428"/>
      <c r="J311" s="428"/>
      <c r="K311" s="428"/>
      <c r="L311" s="427"/>
      <c r="M311" s="428"/>
      <c r="N311" s="427"/>
      <c r="O311" s="431" t="str">
        <f t="shared" si="26"/>
        <v/>
      </c>
      <c r="P311" s="457" t="str">
        <f t="shared" si="23"/>
        <v xml:space="preserve"> </v>
      </c>
      <c r="Q311" s="428"/>
      <c r="R311" s="428"/>
      <c r="S311" s="428"/>
      <c r="T311" s="428"/>
      <c r="U311" s="428"/>
      <c r="V311" s="428"/>
      <c r="W311" s="421"/>
      <c r="X311" s="428"/>
      <c r="Y311" s="429"/>
      <c r="Z311" s="427"/>
      <c r="AA311" s="427"/>
      <c r="AB311" s="427"/>
      <c r="AC311" s="428"/>
      <c r="AD311" s="433" t="str">
        <f t="shared" si="27"/>
        <v/>
      </c>
      <c r="AE311" s="457" t="str">
        <f t="shared" si="24"/>
        <v xml:space="preserve"> </v>
      </c>
      <c r="AF311" s="428"/>
      <c r="AU311" s="434">
        <v>7</v>
      </c>
      <c r="AV311" s="434">
        <v>10</v>
      </c>
      <c r="AW311" s="434">
        <v>9</v>
      </c>
      <c r="AX311" s="435" t="str">
        <f t="shared" si="25"/>
        <v>7109</v>
      </c>
      <c r="AY311" s="434" t="s">
        <v>94</v>
      </c>
    </row>
    <row r="312" spans="1:51">
      <c r="A312" s="425"/>
      <c r="B312" s="426"/>
      <c r="C312" s="425"/>
      <c r="D312" s="425"/>
      <c r="E312" s="425"/>
      <c r="F312" s="425"/>
      <c r="G312" s="425"/>
      <c r="H312" s="427"/>
      <c r="I312" s="428"/>
      <c r="J312" s="428"/>
      <c r="K312" s="428"/>
      <c r="L312" s="427"/>
      <c r="M312" s="428"/>
      <c r="N312" s="427"/>
      <c r="O312" s="431" t="str">
        <f t="shared" si="26"/>
        <v/>
      </c>
      <c r="P312" s="457" t="str">
        <f t="shared" si="23"/>
        <v xml:space="preserve"> </v>
      </c>
      <c r="Q312" s="428"/>
      <c r="R312" s="428"/>
      <c r="S312" s="428"/>
      <c r="T312" s="428"/>
      <c r="U312" s="428"/>
      <c r="V312" s="428"/>
      <c r="W312" s="421"/>
      <c r="X312" s="428"/>
      <c r="Y312" s="429"/>
      <c r="Z312" s="427"/>
      <c r="AA312" s="427"/>
      <c r="AB312" s="427"/>
      <c r="AC312" s="428"/>
      <c r="AD312" s="433" t="str">
        <f t="shared" si="27"/>
        <v/>
      </c>
      <c r="AE312" s="457" t="str">
        <f t="shared" si="24"/>
        <v xml:space="preserve"> </v>
      </c>
      <c r="AF312" s="428"/>
      <c r="AU312" s="434">
        <v>7</v>
      </c>
      <c r="AV312" s="434">
        <v>10</v>
      </c>
      <c r="AW312" s="434">
        <v>8</v>
      </c>
      <c r="AX312" s="435" t="str">
        <f t="shared" si="25"/>
        <v>7108</v>
      </c>
      <c r="AY312" s="434" t="s">
        <v>94</v>
      </c>
    </row>
    <row r="313" spans="1:51">
      <c r="A313" s="425"/>
      <c r="B313" s="426"/>
      <c r="C313" s="425"/>
      <c r="D313" s="425"/>
      <c r="E313" s="425"/>
      <c r="F313" s="425"/>
      <c r="G313" s="425"/>
      <c r="H313" s="427"/>
      <c r="I313" s="428"/>
      <c r="J313" s="428"/>
      <c r="K313" s="428"/>
      <c r="L313" s="427"/>
      <c r="M313" s="428"/>
      <c r="N313" s="427"/>
      <c r="O313" s="431" t="str">
        <f t="shared" si="26"/>
        <v/>
      </c>
      <c r="P313" s="457" t="str">
        <f t="shared" si="23"/>
        <v xml:space="preserve"> </v>
      </c>
      <c r="Q313" s="428"/>
      <c r="R313" s="428"/>
      <c r="S313" s="428"/>
      <c r="T313" s="428"/>
      <c r="U313" s="428"/>
      <c r="V313" s="428"/>
      <c r="W313" s="421"/>
      <c r="X313" s="428"/>
      <c r="Y313" s="429"/>
      <c r="Z313" s="427"/>
      <c r="AA313" s="427"/>
      <c r="AB313" s="427"/>
      <c r="AC313" s="428"/>
      <c r="AD313" s="433" t="str">
        <f t="shared" si="27"/>
        <v/>
      </c>
      <c r="AE313" s="457" t="str">
        <f t="shared" si="24"/>
        <v xml:space="preserve"> </v>
      </c>
      <c r="AF313" s="428"/>
      <c r="AU313" s="434">
        <v>7</v>
      </c>
      <c r="AV313" s="434">
        <v>10</v>
      </c>
      <c r="AW313" s="434">
        <v>7</v>
      </c>
      <c r="AX313" s="435" t="str">
        <f t="shared" si="25"/>
        <v>7107</v>
      </c>
      <c r="AY313" s="434" t="s">
        <v>94</v>
      </c>
    </row>
    <row r="314" spans="1:51">
      <c r="A314" s="425"/>
      <c r="B314" s="426"/>
      <c r="C314" s="425"/>
      <c r="D314" s="425"/>
      <c r="E314" s="425"/>
      <c r="F314" s="425"/>
      <c r="G314" s="425"/>
      <c r="H314" s="427"/>
      <c r="I314" s="428"/>
      <c r="J314" s="428"/>
      <c r="K314" s="428"/>
      <c r="L314" s="427"/>
      <c r="M314" s="428"/>
      <c r="N314" s="427"/>
      <c r="O314" s="431" t="str">
        <f t="shared" si="26"/>
        <v/>
      </c>
      <c r="P314" s="457" t="str">
        <f t="shared" si="23"/>
        <v xml:space="preserve"> </v>
      </c>
      <c r="Q314" s="428"/>
      <c r="R314" s="428"/>
      <c r="S314" s="428"/>
      <c r="T314" s="428"/>
      <c r="U314" s="428"/>
      <c r="V314" s="428"/>
      <c r="W314" s="421"/>
      <c r="X314" s="428"/>
      <c r="Y314" s="429"/>
      <c r="Z314" s="427"/>
      <c r="AA314" s="427"/>
      <c r="AB314" s="427"/>
      <c r="AC314" s="428"/>
      <c r="AD314" s="433" t="str">
        <f t="shared" si="27"/>
        <v/>
      </c>
      <c r="AE314" s="457" t="str">
        <f t="shared" si="24"/>
        <v xml:space="preserve"> </v>
      </c>
      <c r="AF314" s="428"/>
      <c r="AU314" s="434">
        <v>7</v>
      </c>
      <c r="AV314" s="434">
        <v>10</v>
      </c>
      <c r="AW314" s="434">
        <v>6</v>
      </c>
      <c r="AX314" s="435" t="str">
        <f t="shared" si="25"/>
        <v>7106</v>
      </c>
      <c r="AY314" s="434" t="s">
        <v>94</v>
      </c>
    </row>
    <row r="315" spans="1:51">
      <c r="A315" s="425"/>
      <c r="B315" s="426"/>
      <c r="C315" s="425"/>
      <c r="D315" s="425"/>
      <c r="E315" s="425"/>
      <c r="F315" s="425"/>
      <c r="G315" s="425"/>
      <c r="H315" s="427"/>
      <c r="I315" s="428"/>
      <c r="J315" s="428"/>
      <c r="K315" s="428"/>
      <c r="L315" s="427"/>
      <c r="M315" s="428"/>
      <c r="N315" s="427"/>
      <c r="O315" s="431" t="str">
        <f t="shared" si="26"/>
        <v/>
      </c>
      <c r="P315" s="457" t="str">
        <f t="shared" si="23"/>
        <v xml:space="preserve"> </v>
      </c>
      <c r="Q315" s="428"/>
      <c r="R315" s="428"/>
      <c r="S315" s="428"/>
      <c r="T315" s="428"/>
      <c r="U315" s="428"/>
      <c r="V315" s="428"/>
      <c r="W315" s="421"/>
      <c r="X315" s="428"/>
      <c r="Y315" s="429"/>
      <c r="Z315" s="427"/>
      <c r="AA315" s="427"/>
      <c r="AB315" s="427"/>
      <c r="AC315" s="428"/>
      <c r="AD315" s="433" t="str">
        <f t="shared" si="27"/>
        <v/>
      </c>
      <c r="AE315" s="457" t="str">
        <f t="shared" si="24"/>
        <v xml:space="preserve"> </v>
      </c>
      <c r="AF315" s="428"/>
      <c r="AU315" s="434">
        <v>7</v>
      </c>
      <c r="AV315" s="434">
        <v>10</v>
      </c>
      <c r="AW315" s="434">
        <v>5</v>
      </c>
      <c r="AX315" s="435" t="str">
        <f t="shared" si="25"/>
        <v>7105</v>
      </c>
      <c r="AY315" s="434" t="s">
        <v>94</v>
      </c>
    </row>
    <row r="316" spans="1:51">
      <c r="A316" s="425"/>
      <c r="B316" s="426"/>
      <c r="C316" s="425"/>
      <c r="D316" s="425"/>
      <c r="E316" s="425"/>
      <c r="F316" s="425"/>
      <c r="G316" s="425"/>
      <c r="H316" s="427"/>
      <c r="I316" s="428"/>
      <c r="J316" s="428"/>
      <c r="K316" s="428"/>
      <c r="L316" s="427"/>
      <c r="M316" s="428"/>
      <c r="N316" s="427"/>
      <c r="O316" s="431" t="str">
        <f t="shared" si="26"/>
        <v/>
      </c>
      <c r="P316" s="457" t="str">
        <f t="shared" si="23"/>
        <v xml:space="preserve"> </v>
      </c>
      <c r="Q316" s="428"/>
      <c r="R316" s="428"/>
      <c r="S316" s="428"/>
      <c r="T316" s="428"/>
      <c r="U316" s="428"/>
      <c r="V316" s="428"/>
      <c r="W316" s="421"/>
      <c r="X316" s="428"/>
      <c r="Y316" s="429"/>
      <c r="Z316" s="427"/>
      <c r="AA316" s="427"/>
      <c r="AB316" s="427"/>
      <c r="AC316" s="428"/>
      <c r="AD316" s="433" t="str">
        <f t="shared" si="27"/>
        <v/>
      </c>
      <c r="AE316" s="457" t="str">
        <f t="shared" si="24"/>
        <v xml:space="preserve"> </v>
      </c>
      <c r="AF316" s="428"/>
      <c r="AU316" s="434">
        <v>7</v>
      </c>
      <c r="AV316" s="434">
        <v>10</v>
      </c>
      <c r="AW316" s="434">
        <v>4</v>
      </c>
      <c r="AX316" s="435" t="str">
        <f t="shared" si="25"/>
        <v>7104</v>
      </c>
      <c r="AY316" s="434" t="s">
        <v>94</v>
      </c>
    </row>
    <row r="317" spans="1:51">
      <c r="A317" s="425"/>
      <c r="B317" s="426"/>
      <c r="C317" s="425"/>
      <c r="D317" s="425"/>
      <c r="E317" s="425"/>
      <c r="F317" s="425"/>
      <c r="G317" s="425"/>
      <c r="H317" s="427"/>
      <c r="I317" s="428"/>
      <c r="J317" s="428"/>
      <c r="K317" s="428"/>
      <c r="L317" s="427"/>
      <c r="M317" s="428"/>
      <c r="N317" s="427"/>
      <c r="O317" s="431" t="str">
        <f t="shared" si="26"/>
        <v/>
      </c>
      <c r="P317" s="457" t="str">
        <f t="shared" si="23"/>
        <v xml:space="preserve"> </v>
      </c>
      <c r="Q317" s="428"/>
      <c r="R317" s="428"/>
      <c r="S317" s="428"/>
      <c r="T317" s="428"/>
      <c r="U317" s="428"/>
      <c r="V317" s="428"/>
      <c r="W317" s="421"/>
      <c r="X317" s="428"/>
      <c r="Y317" s="429"/>
      <c r="Z317" s="427"/>
      <c r="AA317" s="427"/>
      <c r="AB317" s="427"/>
      <c r="AC317" s="428"/>
      <c r="AD317" s="433" t="str">
        <f t="shared" si="27"/>
        <v/>
      </c>
      <c r="AE317" s="457" t="str">
        <f t="shared" si="24"/>
        <v xml:space="preserve"> </v>
      </c>
      <c r="AF317" s="428"/>
      <c r="AU317" s="434">
        <v>7</v>
      </c>
      <c r="AV317" s="434">
        <v>10</v>
      </c>
      <c r="AW317" s="434">
        <v>3</v>
      </c>
      <c r="AX317" s="435" t="str">
        <f t="shared" si="25"/>
        <v>7103</v>
      </c>
      <c r="AY317" s="434" t="s">
        <v>94</v>
      </c>
    </row>
    <row r="318" spans="1:51">
      <c r="A318" s="425"/>
      <c r="B318" s="426"/>
      <c r="C318" s="425"/>
      <c r="D318" s="425"/>
      <c r="E318" s="425"/>
      <c r="F318" s="425"/>
      <c r="G318" s="425"/>
      <c r="H318" s="427"/>
      <c r="I318" s="428"/>
      <c r="J318" s="428"/>
      <c r="K318" s="428"/>
      <c r="L318" s="427"/>
      <c r="M318" s="428"/>
      <c r="N318" s="427"/>
      <c r="O318" s="431" t="str">
        <f t="shared" si="26"/>
        <v/>
      </c>
      <c r="P318" s="457" t="str">
        <f t="shared" si="23"/>
        <v xml:space="preserve"> </v>
      </c>
      <c r="Q318" s="428"/>
      <c r="R318" s="428"/>
      <c r="S318" s="428"/>
      <c r="T318" s="428"/>
      <c r="U318" s="428"/>
      <c r="V318" s="428"/>
      <c r="W318" s="421"/>
      <c r="X318" s="428"/>
      <c r="Y318" s="429"/>
      <c r="Z318" s="427"/>
      <c r="AA318" s="427"/>
      <c r="AB318" s="427"/>
      <c r="AC318" s="428"/>
      <c r="AD318" s="433" t="str">
        <f t="shared" si="27"/>
        <v/>
      </c>
      <c r="AE318" s="457" t="str">
        <f t="shared" si="24"/>
        <v xml:space="preserve"> </v>
      </c>
      <c r="AF318" s="428"/>
      <c r="AU318" s="434">
        <v>7</v>
      </c>
      <c r="AV318" s="434">
        <v>10</v>
      </c>
      <c r="AW318" s="434">
        <v>2</v>
      </c>
      <c r="AX318" s="435" t="str">
        <f t="shared" si="25"/>
        <v>7102</v>
      </c>
      <c r="AY318" s="434" t="s">
        <v>94</v>
      </c>
    </row>
    <row r="319" spans="1:51">
      <c r="A319" s="425"/>
      <c r="B319" s="426"/>
      <c r="C319" s="425"/>
      <c r="D319" s="425"/>
      <c r="E319" s="425"/>
      <c r="F319" s="425"/>
      <c r="G319" s="425"/>
      <c r="H319" s="427"/>
      <c r="I319" s="428"/>
      <c r="J319" s="428"/>
      <c r="K319" s="428"/>
      <c r="L319" s="427"/>
      <c r="M319" s="428"/>
      <c r="N319" s="427"/>
      <c r="O319" s="431" t="str">
        <f t="shared" si="26"/>
        <v/>
      </c>
      <c r="P319" s="457" t="str">
        <f t="shared" si="23"/>
        <v xml:space="preserve"> </v>
      </c>
      <c r="Q319" s="428"/>
      <c r="R319" s="428"/>
      <c r="S319" s="428"/>
      <c r="T319" s="428"/>
      <c r="U319" s="428"/>
      <c r="V319" s="428"/>
      <c r="W319" s="421"/>
      <c r="X319" s="428"/>
      <c r="Y319" s="429"/>
      <c r="Z319" s="427"/>
      <c r="AA319" s="427"/>
      <c r="AB319" s="427"/>
      <c r="AC319" s="428"/>
      <c r="AD319" s="433" t="str">
        <f t="shared" si="27"/>
        <v/>
      </c>
      <c r="AE319" s="457" t="str">
        <f t="shared" si="24"/>
        <v xml:space="preserve"> </v>
      </c>
      <c r="AF319" s="428"/>
      <c r="AU319" s="434">
        <v>7</v>
      </c>
      <c r="AV319" s="434">
        <v>10</v>
      </c>
      <c r="AW319" s="434">
        <v>1</v>
      </c>
      <c r="AX319" s="435" t="str">
        <f t="shared" si="25"/>
        <v>7101</v>
      </c>
      <c r="AY319" s="434" t="s">
        <v>94</v>
      </c>
    </row>
    <row r="320" spans="1:51">
      <c r="A320" s="425"/>
      <c r="B320" s="426"/>
      <c r="C320" s="425"/>
      <c r="D320" s="425"/>
      <c r="E320" s="425"/>
      <c r="F320" s="425"/>
      <c r="G320" s="425"/>
      <c r="H320" s="427"/>
      <c r="I320" s="428"/>
      <c r="J320" s="428"/>
      <c r="K320" s="428"/>
      <c r="L320" s="427"/>
      <c r="M320" s="428"/>
      <c r="N320" s="427"/>
      <c r="O320" s="431" t="str">
        <f t="shared" si="26"/>
        <v/>
      </c>
      <c r="P320" s="457" t="str">
        <f t="shared" si="23"/>
        <v xml:space="preserve"> </v>
      </c>
      <c r="Q320" s="428"/>
      <c r="R320" s="428"/>
      <c r="S320" s="428"/>
      <c r="T320" s="428"/>
      <c r="U320" s="428"/>
      <c r="V320" s="428"/>
      <c r="W320" s="421"/>
      <c r="X320" s="428"/>
      <c r="Y320" s="429"/>
      <c r="Z320" s="427"/>
      <c r="AA320" s="427"/>
      <c r="AB320" s="427"/>
      <c r="AC320" s="428"/>
      <c r="AD320" s="433" t="str">
        <f t="shared" si="27"/>
        <v/>
      </c>
      <c r="AE320" s="457" t="str">
        <f t="shared" si="24"/>
        <v xml:space="preserve"> </v>
      </c>
      <c r="AF320" s="428"/>
      <c r="AU320" s="434">
        <v>7</v>
      </c>
      <c r="AV320" s="434">
        <v>9</v>
      </c>
      <c r="AW320" s="434">
        <v>10</v>
      </c>
      <c r="AX320" s="435" t="str">
        <f t="shared" si="25"/>
        <v>7910</v>
      </c>
      <c r="AY320" s="434" t="s">
        <v>94</v>
      </c>
    </row>
    <row r="321" spans="1:51">
      <c r="A321" s="425"/>
      <c r="B321" s="426"/>
      <c r="C321" s="425"/>
      <c r="D321" s="425"/>
      <c r="E321" s="425"/>
      <c r="F321" s="425"/>
      <c r="G321" s="425"/>
      <c r="H321" s="427"/>
      <c r="I321" s="428"/>
      <c r="J321" s="428"/>
      <c r="K321" s="428"/>
      <c r="L321" s="427"/>
      <c r="M321" s="428"/>
      <c r="N321" s="427"/>
      <c r="O321" s="431" t="str">
        <f t="shared" si="26"/>
        <v/>
      </c>
      <c r="P321" s="457" t="str">
        <f t="shared" si="23"/>
        <v xml:space="preserve"> </v>
      </c>
      <c r="Q321" s="428"/>
      <c r="R321" s="428"/>
      <c r="S321" s="428"/>
      <c r="T321" s="428"/>
      <c r="U321" s="428"/>
      <c r="V321" s="428"/>
      <c r="W321" s="421"/>
      <c r="X321" s="428"/>
      <c r="Y321" s="429"/>
      <c r="Z321" s="427"/>
      <c r="AA321" s="427"/>
      <c r="AB321" s="427"/>
      <c r="AC321" s="428"/>
      <c r="AD321" s="433" t="str">
        <f t="shared" si="27"/>
        <v/>
      </c>
      <c r="AE321" s="457" t="str">
        <f t="shared" si="24"/>
        <v xml:space="preserve"> </v>
      </c>
      <c r="AF321" s="428"/>
      <c r="AU321" s="434">
        <v>7</v>
      </c>
      <c r="AV321" s="434">
        <v>9</v>
      </c>
      <c r="AW321" s="434">
        <v>9</v>
      </c>
      <c r="AX321" s="435" t="str">
        <f t="shared" si="25"/>
        <v>799</v>
      </c>
      <c r="AY321" s="434" t="s">
        <v>94</v>
      </c>
    </row>
    <row r="322" spans="1:51">
      <c r="A322" s="425"/>
      <c r="B322" s="426"/>
      <c r="C322" s="425"/>
      <c r="D322" s="425"/>
      <c r="E322" s="425"/>
      <c r="F322" s="425"/>
      <c r="G322" s="425"/>
      <c r="H322" s="427"/>
      <c r="I322" s="428"/>
      <c r="J322" s="428"/>
      <c r="K322" s="428"/>
      <c r="L322" s="427"/>
      <c r="M322" s="428"/>
      <c r="N322" s="427"/>
      <c r="O322" s="431" t="str">
        <f t="shared" si="26"/>
        <v/>
      </c>
      <c r="P322" s="457" t="str">
        <f t="shared" si="23"/>
        <v xml:space="preserve"> </v>
      </c>
      <c r="Q322" s="428"/>
      <c r="R322" s="428"/>
      <c r="S322" s="428"/>
      <c r="T322" s="428"/>
      <c r="U322" s="428"/>
      <c r="V322" s="428"/>
      <c r="W322" s="421"/>
      <c r="X322" s="428"/>
      <c r="Y322" s="429"/>
      <c r="Z322" s="427"/>
      <c r="AA322" s="427"/>
      <c r="AB322" s="427"/>
      <c r="AC322" s="428"/>
      <c r="AD322" s="433" t="str">
        <f t="shared" si="27"/>
        <v/>
      </c>
      <c r="AE322" s="457" t="str">
        <f t="shared" si="24"/>
        <v xml:space="preserve"> </v>
      </c>
      <c r="AF322" s="428"/>
      <c r="AU322" s="434">
        <v>7</v>
      </c>
      <c r="AV322" s="434">
        <v>9</v>
      </c>
      <c r="AW322" s="434">
        <v>8</v>
      </c>
      <c r="AX322" s="435" t="str">
        <f t="shared" si="25"/>
        <v>798</v>
      </c>
      <c r="AY322" s="434" t="s">
        <v>94</v>
      </c>
    </row>
    <row r="323" spans="1:51">
      <c r="A323" s="425"/>
      <c r="B323" s="426"/>
      <c r="C323" s="425"/>
      <c r="D323" s="425"/>
      <c r="E323" s="425"/>
      <c r="F323" s="425"/>
      <c r="G323" s="425"/>
      <c r="H323" s="427"/>
      <c r="I323" s="428"/>
      <c r="J323" s="428"/>
      <c r="K323" s="428"/>
      <c r="L323" s="427"/>
      <c r="M323" s="428"/>
      <c r="N323" s="427"/>
      <c r="O323" s="431" t="str">
        <f t="shared" si="26"/>
        <v/>
      </c>
      <c r="P323" s="457" t="str">
        <f t="shared" si="23"/>
        <v xml:space="preserve"> </v>
      </c>
      <c r="Q323" s="428"/>
      <c r="R323" s="428"/>
      <c r="S323" s="428"/>
      <c r="T323" s="428"/>
      <c r="U323" s="428"/>
      <c r="V323" s="428"/>
      <c r="W323" s="421"/>
      <c r="X323" s="428"/>
      <c r="Y323" s="429"/>
      <c r="Z323" s="427"/>
      <c r="AA323" s="427"/>
      <c r="AB323" s="427"/>
      <c r="AC323" s="428"/>
      <c r="AD323" s="433" t="str">
        <f t="shared" si="27"/>
        <v/>
      </c>
      <c r="AE323" s="457" t="str">
        <f t="shared" si="24"/>
        <v xml:space="preserve"> </v>
      </c>
      <c r="AF323" s="428"/>
      <c r="AU323" s="434">
        <v>7</v>
      </c>
      <c r="AV323" s="434">
        <v>9</v>
      </c>
      <c r="AW323" s="434">
        <v>7</v>
      </c>
      <c r="AX323" s="435" t="str">
        <f t="shared" si="25"/>
        <v>797</v>
      </c>
      <c r="AY323" s="434" t="s">
        <v>94</v>
      </c>
    </row>
    <row r="324" spans="1:51">
      <c r="A324" s="425"/>
      <c r="B324" s="426"/>
      <c r="C324" s="425"/>
      <c r="D324" s="425"/>
      <c r="E324" s="425"/>
      <c r="F324" s="425"/>
      <c r="G324" s="425"/>
      <c r="H324" s="427"/>
      <c r="I324" s="428"/>
      <c r="J324" s="428"/>
      <c r="K324" s="428"/>
      <c r="L324" s="427"/>
      <c r="M324" s="428"/>
      <c r="N324" s="427"/>
      <c r="O324" s="431" t="str">
        <f t="shared" si="26"/>
        <v/>
      </c>
      <c r="P324" s="457" t="str">
        <f t="shared" si="23"/>
        <v xml:space="preserve"> </v>
      </c>
      <c r="Q324" s="428"/>
      <c r="R324" s="428"/>
      <c r="S324" s="428"/>
      <c r="T324" s="428"/>
      <c r="U324" s="428"/>
      <c r="V324" s="428"/>
      <c r="W324" s="421"/>
      <c r="X324" s="428"/>
      <c r="Y324" s="429"/>
      <c r="Z324" s="427"/>
      <c r="AA324" s="427"/>
      <c r="AB324" s="427"/>
      <c r="AC324" s="428"/>
      <c r="AD324" s="433" t="str">
        <f t="shared" si="27"/>
        <v/>
      </c>
      <c r="AE324" s="457" t="str">
        <f t="shared" si="24"/>
        <v xml:space="preserve"> </v>
      </c>
      <c r="AF324" s="428"/>
      <c r="AU324" s="434">
        <v>7</v>
      </c>
      <c r="AV324" s="434">
        <v>9</v>
      </c>
      <c r="AW324" s="434">
        <v>6</v>
      </c>
      <c r="AX324" s="435" t="str">
        <f t="shared" si="25"/>
        <v>796</v>
      </c>
      <c r="AY324" s="434" t="s">
        <v>94</v>
      </c>
    </row>
    <row r="325" spans="1:51">
      <c r="A325" s="425"/>
      <c r="B325" s="426"/>
      <c r="C325" s="425"/>
      <c r="D325" s="425"/>
      <c r="E325" s="425"/>
      <c r="F325" s="425"/>
      <c r="G325" s="425"/>
      <c r="H325" s="427"/>
      <c r="I325" s="428"/>
      <c r="J325" s="428"/>
      <c r="K325" s="428"/>
      <c r="L325" s="427"/>
      <c r="M325" s="428"/>
      <c r="N325" s="427"/>
      <c r="O325" s="431" t="str">
        <f t="shared" si="26"/>
        <v/>
      </c>
      <c r="P325" s="457" t="str">
        <f t="shared" si="23"/>
        <v xml:space="preserve"> </v>
      </c>
      <c r="Q325" s="428"/>
      <c r="R325" s="428"/>
      <c r="S325" s="428"/>
      <c r="T325" s="428"/>
      <c r="U325" s="428"/>
      <c r="V325" s="428"/>
      <c r="W325" s="421"/>
      <c r="X325" s="428"/>
      <c r="Y325" s="429"/>
      <c r="Z325" s="427"/>
      <c r="AA325" s="427"/>
      <c r="AB325" s="427"/>
      <c r="AC325" s="428"/>
      <c r="AD325" s="433" t="str">
        <f t="shared" si="27"/>
        <v/>
      </c>
      <c r="AE325" s="457" t="str">
        <f t="shared" si="24"/>
        <v xml:space="preserve"> </v>
      </c>
      <c r="AF325" s="428"/>
      <c r="AU325" s="434">
        <v>7</v>
      </c>
      <c r="AV325" s="434">
        <v>9</v>
      </c>
      <c r="AW325" s="434">
        <v>5</v>
      </c>
      <c r="AX325" s="435" t="str">
        <f t="shared" si="25"/>
        <v>795</v>
      </c>
      <c r="AY325" s="434" t="s">
        <v>94</v>
      </c>
    </row>
    <row r="326" spans="1:51">
      <c r="A326" s="425"/>
      <c r="B326" s="426"/>
      <c r="C326" s="425"/>
      <c r="D326" s="425"/>
      <c r="E326" s="425"/>
      <c r="F326" s="425"/>
      <c r="G326" s="425"/>
      <c r="H326" s="427"/>
      <c r="I326" s="428"/>
      <c r="J326" s="428"/>
      <c r="K326" s="428"/>
      <c r="L326" s="427"/>
      <c r="M326" s="428"/>
      <c r="N326" s="427"/>
      <c r="O326" s="431" t="str">
        <f t="shared" si="26"/>
        <v/>
      </c>
      <c r="P326" s="457" t="str">
        <f t="shared" si="23"/>
        <v xml:space="preserve"> </v>
      </c>
      <c r="Q326" s="428"/>
      <c r="R326" s="428"/>
      <c r="S326" s="428"/>
      <c r="T326" s="428"/>
      <c r="U326" s="428"/>
      <c r="V326" s="428"/>
      <c r="W326" s="421"/>
      <c r="X326" s="428"/>
      <c r="Y326" s="429"/>
      <c r="Z326" s="427"/>
      <c r="AA326" s="427"/>
      <c r="AB326" s="427"/>
      <c r="AC326" s="428"/>
      <c r="AD326" s="433" t="str">
        <f t="shared" si="27"/>
        <v/>
      </c>
      <c r="AE326" s="457" t="str">
        <f t="shared" si="24"/>
        <v xml:space="preserve"> </v>
      </c>
      <c r="AF326" s="428"/>
      <c r="AU326" s="434">
        <v>7</v>
      </c>
      <c r="AV326" s="434">
        <v>9</v>
      </c>
      <c r="AW326" s="434">
        <v>4</v>
      </c>
      <c r="AX326" s="435" t="str">
        <f t="shared" si="25"/>
        <v>794</v>
      </c>
      <c r="AY326" s="434" t="s">
        <v>94</v>
      </c>
    </row>
    <row r="327" spans="1:51">
      <c r="A327" s="425"/>
      <c r="B327" s="426"/>
      <c r="C327" s="425"/>
      <c r="D327" s="425"/>
      <c r="E327" s="425"/>
      <c r="F327" s="425"/>
      <c r="G327" s="425"/>
      <c r="H327" s="427"/>
      <c r="I327" s="428"/>
      <c r="J327" s="428"/>
      <c r="K327" s="428"/>
      <c r="L327" s="427"/>
      <c r="M327" s="428"/>
      <c r="N327" s="427"/>
      <c r="O327" s="431" t="str">
        <f t="shared" si="26"/>
        <v/>
      </c>
      <c r="P327" s="457" t="str">
        <f t="shared" si="23"/>
        <v xml:space="preserve"> </v>
      </c>
      <c r="Q327" s="428"/>
      <c r="R327" s="428"/>
      <c r="S327" s="428"/>
      <c r="T327" s="428"/>
      <c r="U327" s="428"/>
      <c r="V327" s="428"/>
      <c r="W327" s="421"/>
      <c r="X327" s="428"/>
      <c r="Y327" s="429"/>
      <c r="Z327" s="427"/>
      <c r="AA327" s="427"/>
      <c r="AB327" s="427"/>
      <c r="AC327" s="428"/>
      <c r="AD327" s="433" t="str">
        <f t="shared" si="27"/>
        <v/>
      </c>
      <c r="AE327" s="457" t="str">
        <f t="shared" si="24"/>
        <v xml:space="preserve"> </v>
      </c>
      <c r="AF327" s="428"/>
      <c r="AU327" s="434">
        <v>7</v>
      </c>
      <c r="AV327" s="434">
        <v>9</v>
      </c>
      <c r="AW327" s="434">
        <v>3</v>
      </c>
      <c r="AX327" s="435" t="str">
        <f t="shared" si="25"/>
        <v>793</v>
      </c>
      <c r="AY327" s="434" t="s">
        <v>94</v>
      </c>
    </row>
    <row r="328" spans="1:51">
      <c r="A328" s="425"/>
      <c r="B328" s="426"/>
      <c r="C328" s="425"/>
      <c r="D328" s="425"/>
      <c r="E328" s="425"/>
      <c r="F328" s="425"/>
      <c r="G328" s="425"/>
      <c r="H328" s="427"/>
      <c r="I328" s="428"/>
      <c r="J328" s="428"/>
      <c r="K328" s="428"/>
      <c r="L328" s="427"/>
      <c r="M328" s="428"/>
      <c r="N328" s="427"/>
      <c r="O328" s="431" t="str">
        <f t="shared" si="26"/>
        <v/>
      </c>
      <c r="P328" s="457" t="str">
        <f t="shared" si="23"/>
        <v xml:space="preserve"> </v>
      </c>
      <c r="Q328" s="428"/>
      <c r="R328" s="428"/>
      <c r="S328" s="428"/>
      <c r="T328" s="428"/>
      <c r="U328" s="428"/>
      <c r="V328" s="428"/>
      <c r="W328" s="421"/>
      <c r="X328" s="428"/>
      <c r="Y328" s="429"/>
      <c r="Z328" s="427"/>
      <c r="AA328" s="427"/>
      <c r="AB328" s="427"/>
      <c r="AC328" s="428"/>
      <c r="AD328" s="433" t="str">
        <f t="shared" si="27"/>
        <v/>
      </c>
      <c r="AE328" s="457" t="str">
        <f t="shared" si="24"/>
        <v xml:space="preserve"> </v>
      </c>
      <c r="AF328" s="428"/>
      <c r="AU328" s="434">
        <v>7</v>
      </c>
      <c r="AV328" s="434">
        <v>9</v>
      </c>
      <c r="AW328" s="434">
        <v>2</v>
      </c>
      <c r="AX328" s="435" t="str">
        <f t="shared" si="25"/>
        <v>792</v>
      </c>
      <c r="AY328" s="434" t="s">
        <v>94</v>
      </c>
    </row>
    <row r="329" spans="1:51">
      <c r="A329" s="425"/>
      <c r="B329" s="426"/>
      <c r="C329" s="425"/>
      <c r="D329" s="425"/>
      <c r="E329" s="425"/>
      <c r="F329" s="425"/>
      <c r="G329" s="425"/>
      <c r="H329" s="427"/>
      <c r="I329" s="428"/>
      <c r="J329" s="428"/>
      <c r="K329" s="428"/>
      <c r="L329" s="427"/>
      <c r="M329" s="428"/>
      <c r="N329" s="427"/>
      <c r="O329" s="431" t="str">
        <f t="shared" si="26"/>
        <v/>
      </c>
      <c r="P329" s="457" t="str">
        <f t="shared" si="23"/>
        <v xml:space="preserve"> </v>
      </c>
      <c r="Q329" s="428"/>
      <c r="R329" s="428"/>
      <c r="S329" s="428"/>
      <c r="T329" s="428"/>
      <c r="U329" s="428"/>
      <c r="V329" s="428"/>
      <c r="W329" s="421"/>
      <c r="X329" s="428"/>
      <c r="Y329" s="429"/>
      <c r="Z329" s="427"/>
      <c r="AA329" s="427"/>
      <c r="AB329" s="427"/>
      <c r="AC329" s="428"/>
      <c r="AD329" s="433" t="str">
        <f t="shared" si="27"/>
        <v/>
      </c>
      <c r="AE329" s="457" t="str">
        <f t="shared" si="24"/>
        <v xml:space="preserve"> </v>
      </c>
      <c r="AF329" s="428"/>
      <c r="AU329" s="434">
        <v>7</v>
      </c>
      <c r="AV329" s="434">
        <v>9</v>
      </c>
      <c r="AW329" s="434">
        <v>1</v>
      </c>
      <c r="AX329" s="435" t="str">
        <f t="shared" si="25"/>
        <v>791</v>
      </c>
      <c r="AY329" s="434" t="s">
        <v>94</v>
      </c>
    </row>
    <row r="330" spans="1:51">
      <c r="A330" s="425"/>
      <c r="B330" s="426"/>
      <c r="C330" s="425"/>
      <c r="D330" s="425"/>
      <c r="E330" s="425"/>
      <c r="F330" s="425"/>
      <c r="G330" s="425"/>
      <c r="H330" s="427"/>
      <c r="I330" s="428"/>
      <c r="J330" s="428"/>
      <c r="K330" s="428"/>
      <c r="L330" s="427"/>
      <c r="M330" s="428"/>
      <c r="N330" s="427"/>
      <c r="O330" s="431" t="str">
        <f t="shared" si="26"/>
        <v/>
      </c>
      <c r="P330" s="457" t="str">
        <f t="shared" ref="P330:P393" si="28">_xlfn.IFNA(VLOOKUP(O330,$AX$10:$AY$1009,2,FALSE), " ")</f>
        <v xml:space="preserve"> </v>
      </c>
      <c r="Q330" s="428"/>
      <c r="R330" s="428"/>
      <c r="S330" s="428"/>
      <c r="T330" s="428"/>
      <c r="U330" s="428"/>
      <c r="V330" s="428"/>
      <c r="W330" s="421"/>
      <c r="X330" s="428"/>
      <c r="Y330" s="429"/>
      <c r="Z330" s="427"/>
      <c r="AA330" s="427"/>
      <c r="AB330" s="427"/>
      <c r="AC330" s="428"/>
      <c r="AD330" s="433" t="str">
        <f t="shared" si="27"/>
        <v/>
      </c>
      <c r="AE330" s="457" t="str">
        <f t="shared" ref="AE330:AE393" si="29">_xlfn.IFNA(VLOOKUP(AD330,$AX$10:$AY$1009,2,FALSE)," ")</f>
        <v xml:space="preserve"> </v>
      </c>
      <c r="AF330" s="428"/>
      <c r="AU330" s="434">
        <v>7</v>
      </c>
      <c r="AV330" s="434">
        <v>8</v>
      </c>
      <c r="AW330" s="434">
        <v>10</v>
      </c>
      <c r="AX330" s="435" t="str">
        <f t="shared" si="25"/>
        <v>7810</v>
      </c>
      <c r="AY330" s="434" t="s">
        <v>94</v>
      </c>
    </row>
    <row r="331" spans="1:51">
      <c r="A331" s="425"/>
      <c r="B331" s="426"/>
      <c r="C331" s="425"/>
      <c r="D331" s="425"/>
      <c r="E331" s="425"/>
      <c r="F331" s="425"/>
      <c r="G331" s="425"/>
      <c r="H331" s="427"/>
      <c r="I331" s="428"/>
      <c r="J331" s="428"/>
      <c r="K331" s="428"/>
      <c r="L331" s="427"/>
      <c r="M331" s="428"/>
      <c r="N331" s="427"/>
      <c r="O331" s="431" t="str">
        <f t="shared" si="26"/>
        <v/>
      </c>
      <c r="P331" s="457" t="str">
        <f t="shared" si="28"/>
        <v xml:space="preserve"> </v>
      </c>
      <c r="Q331" s="428"/>
      <c r="R331" s="428"/>
      <c r="S331" s="428"/>
      <c r="T331" s="428"/>
      <c r="U331" s="428"/>
      <c r="V331" s="428"/>
      <c r="W331" s="421"/>
      <c r="X331" s="428"/>
      <c r="Y331" s="429"/>
      <c r="Z331" s="427"/>
      <c r="AA331" s="427"/>
      <c r="AB331" s="427"/>
      <c r="AC331" s="428"/>
      <c r="AD331" s="433" t="str">
        <f t="shared" si="27"/>
        <v/>
      </c>
      <c r="AE331" s="457" t="str">
        <f t="shared" si="29"/>
        <v xml:space="preserve"> </v>
      </c>
      <c r="AF331" s="428"/>
      <c r="AU331" s="434">
        <v>7</v>
      </c>
      <c r="AV331" s="434">
        <v>8</v>
      </c>
      <c r="AW331" s="434">
        <v>9</v>
      </c>
      <c r="AX331" s="435" t="str">
        <f t="shared" ref="AX331:AX394" si="30">AU331&amp;AV331&amp;AW331</f>
        <v>789</v>
      </c>
      <c r="AY331" s="434" t="s">
        <v>94</v>
      </c>
    </row>
    <row r="332" spans="1:51">
      <c r="A332" s="425"/>
      <c r="B332" s="426"/>
      <c r="C332" s="425"/>
      <c r="D332" s="425"/>
      <c r="E332" s="425"/>
      <c r="F332" s="425"/>
      <c r="G332" s="425"/>
      <c r="H332" s="427"/>
      <c r="I332" s="428"/>
      <c r="J332" s="428"/>
      <c r="K332" s="428"/>
      <c r="L332" s="427"/>
      <c r="M332" s="428"/>
      <c r="N332" s="427"/>
      <c r="O332" s="431" t="str">
        <f t="shared" si="26"/>
        <v/>
      </c>
      <c r="P332" s="457" t="str">
        <f t="shared" si="28"/>
        <v xml:space="preserve"> </v>
      </c>
      <c r="Q332" s="428"/>
      <c r="R332" s="428"/>
      <c r="S332" s="428"/>
      <c r="T332" s="428"/>
      <c r="U332" s="428"/>
      <c r="V332" s="428"/>
      <c r="W332" s="421"/>
      <c r="X332" s="428"/>
      <c r="Y332" s="429"/>
      <c r="Z332" s="427"/>
      <c r="AA332" s="427"/>
      <c r="AB332" s="427"/>
      <c r="AC332" s="428"/>
      <c r="AD332" s="433" t="str">
        <f t="shared" si="27"/>
        <v/>
      </c>
      <c r="AE332" s="457" t="str">
        <f t="shared" si="29"/>
        <v xml:space="preserve"> </v>
      </c>
      <c r="AF332" s="428"/>
      <c r="AU332" s="434">
        <v>7</v>
      </c>
      <c r="AV332" s="434">
        <v>8</v>
      </c>
      <c r="AW332" s="434">
        <v>8</v>
      </c>
      <c r="AX332" s="435" t="str">
        <f t="shared" si="30"/>
        <v>788</v>
      </c>
      <c r="AY332" s="434" t="s">
        <v>94</v>
      </c>
    </row>
    <row r="333" spans="1:51">
      <c r="A333" s="425"/>
      <c r="B333" s="426"/>
      <c r="C333" s="425"/>
      <c r="D333" s="425"/>
      <c r="E333" s="425"/>
      <c r="F333" s="425"/>
      <c r="G333" s="425"/>
      <c r="H333" s="427"/>
      <c r="I333" s="428"/>
      <c r="J333" s="428"/>
      <c r="K333" s="428"/>
      <c r="L333" s="427"/>
      <c r="M333" s="428"/>
      <c r="N333" s="427"/>
      <c r="O333" s="431" t="str">
        <f t="shared" si="26"/>
        <v/>
      </c>
      <c r="P333" s="457" t="str">
        <f t="shared" si="28"/>
        <v xml:space="preserve"> </v>
      </c>
      <c r="Q333" s="428"/>
      <c r="R333" s="428"/>
      <c r="S333" s="428"/>
      <c r="T333" s="428"/>
      <c r="U333" s="428"/>
      <c r="V333" s="428"/>
      <c r="W333" s="421"/>
      <c r="X333" s="428"/>
      <c r="Y333" s="429"/>
      <c r="Z333" s="427"/>
      <c r="AA333" s="427"/>
      <c r="AB333" s="427"/>
      <c r="AC333" s="428"/>
      <c r="AD333" s="433" t="str">
        <f t="shared" si="27"/>
        <v/>
      </c>
      <c r="AE333" s="457" t="str">
        <f t="shared" si="29"/>
        <v xml:space="preserve"> </v>
      </c>
      <c r="AF333" s="428"/>
      <c r="AU333" s="434">
        <v>7</v>
      </c>
      <c r="AV333" s="434">
        <v>8</v>
      </c>
      <c r="AW333" s="434">
        <v>7</v>
      </c>
      <c r="AX333" s="435" t="str">
        <f t="shared" si="30"/>
        <v>787</v>
      </c>
      <c r="AY333" s="434" t="s">
        <v>94</v>
      </c>
    </row>
    <row r="334" spans="1:51">
      <c r="A334" s="425"/>
      <c r="B334" s="426"/>
      <c r="C334" s="425"/>
      <c r="D334" s="425"/>
      <c r="E334" s="425"/>
      <c r="F334" s="425"/>
      <c r="G334" s="425"/>
      <c r="H334" s="427"/>
      <c r="I334" s="428"/>
      <c r="J334" s="428"/>
      <c r="K334" s="428"/>
      <c r="L334" s="427"/>
      <c r="M334" s="428"/>
      <c r="N334" s="427"/>
      <c r="O334" s="431" t="str">
        <f t="shared" si="26"/>
        <v/>
      </c>
      <c r="P334" s="457" t="str">
        <f t="shared" si="28"/>
        <v xml:space="preserve"> </v>
      </c>
      <c r="Q334" s="428"/>
      <c r="R334" s="428"/>
      <c r="S334" s="428"/>
      <c r="T334" s="428"/>
      <c r="U334" s="428"/>
      <c r="V334" s="428"/>
      <c r="W334" s="421"/>
      <c r="X334" s="428"/>
      <c r="Y334" s="429"/>
      <c r="Z334" s="427"/>
      <c r="AA334" s="427"/>
      <c r="AB334" s="427"/>
      <c r="AC334" s="428"/>
      <c r="AD334" s="433" t="str">
        <f t="shared" si="27"/>
        <v/>
      </c>
      <c r="AE334" s="457" t="str">
        <f t="shared" si="29"/>
        <v xml:space="preserve"> </v>
      </c>
      <c r="AF334" s="428"/>
      <c r="AU334" s="434">
        <v>7</v>
      </c>
      <c r="AV334" s="434">
        <v>8</v>
      </c>
      <c r="AW334" s="434">
        <v>6</v>
      </c>
      <c r="AX334" s="435" t="str">
        <f t="shared" si="30"/>
        <v>786</v>
      </c>
      <c r="AY334" s="434" t="s">
        <v>94</v>
      </c>
    </row>
    <row r="335" spans="1:51">
      <c r="A335" s="425"/>
      <c r="B335" s="426"/>
      <c r="C335" s="425"/>
      <c r="D335" s="425"/>
      <c r="E335" s="425"/>
      <c r="F335" s="425"/>
      <c r="G335" s="425"/>
      <c r="H335" s="427"/>
      <c r="I335" s="428"/>
      <c r="J335" s="428"/>
      <c r="K335" s="428"/>
      <c r="L335" s="427"/>
      <c r="M335" s="428"/>
      <c r="N335" s="427"/>
      <c r="O335" s="431" t="str">
        <f t="shared" si="26"/>
        <v/>
      </c>
      <c r="P335" s="457" t="str">
        <f t="shared" si="28"/>
        <v xml:space="preserve"> </v>
      </c>
      <c r="Q335" s="428"/>
      <c r="R335" s="428"/>
      <c r="S335" s="428"/>
      <c r="T335" s="428"/>
      <c r="U335" s="428"/>
      <c r="V335" s="428"/>
      <c r="W335" s="421"/>
      <c r="X335" s="428"/>
      <c r="Y335" s="429"/>
      <c r="Z335" s="427"/>
      <c r="AA335" s="427"/>
      <c r="AB335" s="427"/>
      <c r="AC335" s="428"/>
      <c r="AD335" s="433" t="str">
        <f t="shared" si="27"/>
        <v/>
      </c>
      <c r="AE335" s="457" t="str">
        <f t="shared" si="29"/>
        <v xml:space="preserve"> </v>
      </c>
      <c r="AF335" s="428"/>
      <c r="AU335" s="434">
        <v>7</v>
      </c>
      <c r="AV335" s="434">
        <v>8</v>
      </c>
      <c r="AW335" s="434">
        <v>5</v>
      </c>
      <c r="AX335" s="435" t="str">
        <f t="shared" si="30"/>
        <v>785</v>
      </c>
      <c r="AY335" s="434" t="s">
        <v>94</v>
      </c>
    </row>
    <row r="336" spans="1:51">
      <c r="A336" s="425"/>
      <c r="B336" s="426"/>
      <c r="C336" s="425"/>
      <c r="D336" s="425"/>
      <c r="E336" s="425"/>
      <c r="F336" s="425"/>
      <c r="G336" s="425"/>
      <c r="H336" s="427"/>
      <c r="I336" s="428"/>
      <c r="J336" s="428"/>
      <c r="K336" s="428"/>
      <c r="L336" s="427"/>
      <c r="M336" s="428"/>
      <c r="N336" s="427"/>
      <c r="O336" s="431" t="str">
        <f t="shared" si="26"/>
        <v/>
      </c>
      <c r="P336" s="457" t="str">
        <f t="shared" si="28"/>
        <v xml:space="preserve"> </v>
      </c>
      <c r="Q336" s="428"/>
      <c r="R336" s="428"/>
      <c r="S336" s="428"/>
      <c r="T336" s="428"/>
      <c r="U336" s="428"/>
      <c r="V336" s="428"/>
      <c r="W336" s="421"/>
      <c r="X336" s="428"/>
      <c r="Y336" s="429"/>
      <c r="Z336" s="427"/>
      <c r="AA336" s="427"/>
      <c r="AB336" s="427"/>
      <c r="AC336" s="428"/>
      <c r="AD336" s="433" t="str">
        <f t="shared" si="27"/>
        <v/>
      </c>
      <c r="AE336" s="457" t="str">
        <f t="shared" si="29"/>
        <v xml:space="preserve"> </v>
      </c>
      <c r="AF336" s="428"/>
      <c r="AU336" s="434">
        <v>7</v>
      </c>
      <c r="AV336" s="434">
        <v>8</v>
      </c>
      <c r="AW336" s="434">
        <v>4</v>
      </c>
      <c r="AX336" s="435" t="str">
        <f t="shared" si="30"/>
        <v>784</v>
      </c>
      <c r="AY336" s="434" t="s">
        <v>94</v>
      </c>
    </row>
    <row r="337" spans="1:51">
      <c r="A337" s="425"/>
      <c r="B337" s="426"/>
      <c r="C337" s="425"/>
      <c r="D337" s="425"/>
      <c r="E337" s="425"/>
      <c r="F337" s="425"/>
      <c r="G337" s="425"/>
      <c r="H337" s="427"/>
      <c r="I337" s="428"/>
      <c r="J337" s="428"/>
      <c r="K337" s="428"/>
      <c r="L337" s="427"/>
      <c r="M337" s="428"/>
      <c r="N337" s="427"/>
      <c r="O337" s="431" t="str">
        <f t="shared" si="26"/>
        <v/>
      </c>
      <c r="P337" s="457" t="str">
        <f t="shared" si="28"/>
        <v xml:space="preserve"> </v>
      </c>
      <c r="Q337" s="428"/>
      <c r="R337" s="428"/>
      <c r="S337" s="428"/>
      <c r="T337" s="428"/>
      <c r="U337" s="428"/>
      <c r="V337" s="428"/>
      <c r="W337" s="421"/>
      <c r="X337" s="428"/>
      <c r="Y337" s="429"/>
      <c r="Z337" s="427"/>
      <c r="AA337" s="427"/>
      <c r="AB337" s="427"/>
      <c r="AC337" s="428"/>
      <c r="AD337" s="433" t="str">
        <f t="shared" si="27"/>
        <v/>
      </c>
      <c r="AE337" s="457" t="str">
        <f t="shared" si="29"/>
        <v xml:space="preserve"> </v>
      </c>
      <c r="AF337" s="428"/>
      <c r="AU337" s="434">
        <v>7</v>
      </c>
      <c r="AV337" s="434">
        <v>8</v>
      </c>
      <c r="AW337" s="434">
        <v>3</v>
      </c>
      <c r="AX337" s="435" t="str">
        <f t="shared" si="30"/>
        <v>783</v>
      </c>
      <c r="AY337" s="434" t="s">
        <v>94</v>
      </c>
    </row>
    <row r="338" spans="1:51">
      <c r="A338" s="425"/>
      <c r="B338" s="426"/>
      <c r="C338" s="425"/>
      <c r="D338" s="425"/>
      <c r="E338" s="425"/>
      <c r="F338" s="425"/>
      <c r="G338" s="425"/>
      <c r="H338" s="427"/>
      <c r="I338" s="428"/>
      <c r="J338" s="428"/>
      <c r="K338" s="428"/>
      <c r="L338" s="427"/>
      <c r="M338" s="428"/>
      <c r="N338" s="427"/>
      <c r="O338" s="431" t="str">
        <f t="shared" si="26"/>
        <v/>
      </c>
      <c r="P338" s="457" t="str">
        <f t="shared" si="28"/>
        <v xml:space="preserve"> </v>
      </c>
      <c r="Q338" s="428"/>
      <c r="R338" s="428"/>
      <c r="S338" s="428"/>
      <c r="T338" s="428"/>
      <c r="U338" s="428"/>
      <c r="V338" s="428"/>
      <c r="W338" s="421"/>
      <c r="X338" s="428"/>
      <c r="Y338" s="429"/>
      <c r="Z338" s="427"/>
      <c r="AA338" s="427"/>
      <c r="AB338" s="427"/>
      <c r="AC338" s="428"/>
      <c r="AD338" s="433" t="str">
        <f t="shared" si="27"/>
        <v/>
      </c>
      <c r="AE338" s="457" t="str">
        <f t="shared" si="29"/>
        <v xml:space="preserve"> </v>
      </c>
      <c r="AF338" s="428"/>
      <c r="AU338" s="434">
        <v>7</v>
      </c>
      <c r="AV338" s="434">
        <v>8</v>
      </c>
      <c r="AW338" s="434">
        <v>2</v>
      </c>
      <c r="AX338" s="435" t="str">
        <f t="shared" si="30"/>
        <v>782</v>
      </c>
      <c r="AY338" s="434" t="s">
        <v>94</v>
      </c>
    </row>
    <row r="339" spans="1:51">
      <c r="A339" s="425"/>
      <c r="B339" s="426"/>
      <c r="C339" s="425"/>
      <c r="D339" s="425"/>
      <c r="E339" s="425"/>
      <c r="F339" s="425"/>
      <c r="G339" s="425"/>
      <c r="H339" s="427"/>
      <c r="I339" s="428"/>
      <c r="J339" s="428"/>
      <c r="K339" s="428"/>
      <c r="L339" s="427"/>
      <c r="M339" s="428"/>
      <c r="N339" s="427"/>
      <c r="O339" s="431" t="str">
        <f t="shared" si="26"/>
        <v/>
      </c>
      <c r="P339" s="457" t="str">
        <f t="shared" si="28"/>
        <v xml:space="preserve"> </v>
      </c>
      <c r="Q339" s="428"/>
      <c r="R339" s="428"/>
      <c r="S339" s="428"/>
      <c r="T339" s="428"/>
      <c r="U339" s="428"/>
      <c r="V339" s="428"/>
      <c r="W339" s="421"/>
      <c r="X339" s="428"/>
      <c r="Y339" s="429"/>
      <c r="Z339" s="427"/>
      <c r="AA339" s="427"/>
      <c r="AB339" s="427"/>
      <c r="AC339" s="428"/>
      <c r="AD339" s="433" t="str">
        <f t="shared" si="27"/>
        <v/>
      </c>
      <c r="AE339" s="457" t="str">
        <f t="shared" si="29"/>
        <v xml:space="preserve"> </v>
      </c>
      <c r="AF339" s="428"/>
      <c r="AU339" s="434">
        <v>7</v>
      </c>
      <c r="AV339" s="434">
        <v>8</v>
      </c>
      <c r="AW339" s="434">
        <v>1</v>
      </c>
      <c r="AX339" s="435" t="str">
        <f t="shared" si="30"/>
        <v>781</v>
      </c>
      <c r="AY339" s="434" t="s">
        <v>94</v>
      </c>
    </row>
    <row r="340" spans="1:51">
      <c r="A340" s="425"/>
      <c r="B340" s="426"/>
      <c r="C340" s="425"/>
      <c r="D340" s="425"/>
      <c r="E340" s="425"/>
      <c r="F340" s="425"/>
      <c r="G340" s="425"/>
      <c r="H340" s="427"/>
      <c r="I340" s="428"/>
      <c r="J340" s="428"/>
      <c r="K340" s="428"/>
      <c r="L340" s="427"/>
      <c r="M340" s="428"/>
      <c r="N340" s="427"/>
      <c r="O340" s="431" t="str">
        <f t="shared" si="26"/>
        <v/>
      </c>
      <c r="P340" s="457" t="str">
        <f t="shared" si="28"/>
        <v xml:space="preserve"> </v>
      </c>
      <c r="Q340" s="428"/>
      <c r="R340" s="428"/>
      <c r="S340" s="428"/>
      <c r="T340" s="428"/>
      <c r="U340" s="428"/>
      <c r="V340" s="428"/>
      <c r="W340" s="421"/>
      <c r="X340" s="428"/>
      <c r="Y340" s="429"/>
      <c r="Z340" s="427"/>
      <c r="AA340" s="427"/>
      <c r="AB340" s="427"/>
      <c r="AC340" s="428"/>
      <c r="AD340" s="433" t="str">
        <f t="shared" si="27"/>
        <v/>
      </c>
      <c r="AE340" s="457" t="str">
        <f t="shared" si="29"/>
        <v xml:space="preserve"> </v>
      </c>
      <c r="AF340" s="428"/>
      <c r="AU340" s="434">
        <v>7</v>
      </c>
      <c r="AV340" s="434">
        <v>7</v>
      </c>
      <c r="AW340" s="434">
        <v>10</v>
      </c>
      <c r="AX340" s="435" t="str">
        <f t="shared" si="30"/>
        <v>7710</v>
      </c>
      <c r="AY340" s="434" t="s">
        <v>94</v>
      </c>
    </row>
    <row r="341" spans="1:51">
      <c r="A341" s="425"/>
      <c r="B341" s="426"/>
      <c r="C341" s="425"/>
      <c r="D341" s="425"/>
      <c r="E341" s="425"/>
      <c r="F341" s="425"/>
      <c r="G341" s="425"/>
      <c r="H341" s="427"/>
      <c r="I341" s="428"/>
      <c r="J341" s="428"/>
      <c r="K341" s="428"/>
      <c r="L341" s="427"/>
      <c r="M341" s="428"/>
      <c r="N341" s="427"/>
      <c r="O341" s="431" t="str">
        <f t="shared" si="26"/>
        <v/>
      </c>
      <c r="P341" s="457" t="str">
        <f t="shared" si="28"/>
        <v xml:space="preserve"> </v>
      </c>
      <c r="Q341" s="428"/>
      <c r="R341" s="428"/>
      <c r="S341" s="428"/>
      <c r="T341" s="428"/>
      <c r="U341" s="428"/>
      <c r="V341" s="428"/>
      <c r="W341" s="421"/>
      <c r="X341" s="428"/>
      <c r="Y341" s="429"/>
      <c r="Z341" s="427"/>
      <c r="AA341" s="427"/>
      <c r="AB341" s="427"/>
      <c r="AC341" s="428"/>
      <c r="AD341" s="433" t="str">
        <f t="shared" si="27"/>
        <v/>
      </c>
      <c r="AE341" s="457" t="str">
        <f t="shared" si="29"/>
        <v xml:space="preserve"> </v>
      </c>
      <c r="AF341" s="428"/>
      <c r="AU341" s="434">
        <v>7</v>
      </c>
      <c r="AV341" s="434">
        <v>7</v>
      </c>
      <c r="AW341" s="434">
        <v>9</v>
      </c>
      <c r="AX341" s="435" t="str">
        <f t="shared" si="30"/>
        <v>779</v>
      </c>
      <c r="AY341" s="434" t="s">
        <v>94</v>
      </c>
    </row>
    <row r="342" spans="1:51">
      <c r="A342" s="425"/>
      <c r="B342" s="426"/>
      <c r="C342" s="425"/>
      <c r="D342" s="425"/>
      <c r="E342" s="425"/>
      <c r="F342" s="425"/>
      <c r="G342" s="425"/>
      <c r="H342" s="427"/>
      <c r="I342" s="428"/>
      <c r="J342" s="428"/>
      <c r="K342" s="428"/>
      <c r="L342" s="427"/>
      <c r="M342" s="428"/>
      <c r="N342" s="427"/>
      <c r="O342" s="431" t="str">
        <f t="shared" si="26"/>
        <v/>
      </c>
      <c r="P342" s="457" t="str">
        <f t="shared" si="28"/>
        <v xml:space="preserve"> </v>
      </c>
      <c r="Q342" s="428"/>
      <c r="R342" s="428"/>
      <c r="S342" s="428"/>
      <c r="T342" s="428"/>
      <c r="U342" s="428"/>
      <c r="V342" s="428"/>
      <c r="W342" s="421"/>
      <c r="X342" s="428"/>
      <c r="Y342" s="429"/>
      <c r="Z342" s="427"/>
      <c r="AA342" s="427"/>
      <c r="AB342" s="427"/>
      <c r="AC342" s="428"/>
      <c r="AD342" s="433" t="str">
        <f t="shared" si="27"/>
        <v/>
      </c>
      <c r="AE342" s="457" t="str">
        <f t="shared" si="29"/>
        <v xml:space="preserve"> </v>
      </c>
      <c r="AF342" s="428"/>
      <c r="AU342" s="434">
        <v>7</v>
      </c>
      <c r="AV342" s="434">
        <v>7</v>
      </c>
      <c r="AW342" s="434">
        <v>8</v>
      </c>
      <c r="AX342" s="435" t="str">
        <f t="shared" si="30"/>
        <v>778</v>
      </c>
      <c r="AY342" s="434" t="s">
        <v>94</v>
      </c>
    </row>
    <row r="343" spans="1:51">
      <c r="A343" s="425"/>
      <c r="B343" s="426"/>
      <c r="C343" s="425"/>
      <c r="D343" s="425"/>
      <c r="E343" s="425"/>
      <c r="F343" s="425"/>
      <c r="G343" s="425"/>
      <c r="H343" s="427"/>
      <c r="I343" s="428"/>
      <c r="J343" s="428"/>
      <c r="K343" s="428"/>
      <c r="L343" s="427"/>
      <c r="M343" s="428"/>
      <c r="N343" s="427"/>
      <c r="O343" s="431" t="str">
        <f t="shared" si="26"/>
        <v/>
      </c>
      <c r="P343" s="457" t="str">
        <f t="shared" si="28"/>
        <v xml:space="preserve"> </v>
      </c>
      <c r="Q343" s="428"/>
      <c r="R343" s="428"/>
      <c r="S343" s="428"/>
      <c r="T343" s="428"/>
      <c r="U343" s="428"/>
      <c r="V343" s="428"/>
      <c r="W343" s="421"/>
      <c r="X343" s="428"/>
      <c r="Y343" s="429"/>
      <c r="Z343" s="427"/>
      <c r="AA343" s="427"/>
      <c r="AB343" s="427"/>
      <c r="AC343" s="428"/>
      <c r="AD343" s="433" t="str">
        <f t="shared" si="27"/>
        <v/>
      </c>
      <c r="AE343" s="457" t="str">
        <f t="shared" si="29"/>
        <v xml:space="preserve"> </v>
      </c>
      <c r="AF343" s="428"/>
      <c r="AU343" s="434">
        <v>7</v>
      </c>
      <c r="AV343" s="434">
        <v>7</v>
      </c>
      <c r="AW343" s="434">
        <v>7</v>
      </c>
      <c r="AX343" s="435" t="str">
        <f t="shared" si="30"/>
        <v>777</v>
      </c>
      <c r="AY343" s="434" t="s">
        <v>94</v>
      </c>
    </row>
    <row r="344" spans="1:51">
      <c r="A344" s="425"/>
      <c r="B344" s="426"/>
      <c r="C344" s="425"/>
      <c r="D344" s="425"/>
      <c r="E344" s="425"/>
      <c r="F344" s="425"/>
      <c r="G344" s="425"/>
      <c r="H344" s="427"/>
      <c r="I344" s="428"/>
      <c r="J344" s="428"/>
      <c r="K344" s="428"/>
      <c r="L344" s="427"/>
      <c r="M344" s="428"/>
      <c r="N344" s="427"/>
      <c r="O344" s="431" t="str">
        <f t="shared" si="26"/>
        <v/>
      </c>
      <c r="P344" s="457" t="str">
        <f t="shared" si="28"/>
        <v xml:space="preserve"> </v>
      </c>
      <c r="Q344" s="428"/>
      <c r="R344" s="428"/>
      <c r="S344" s="428"/>
      <c r="T344" s="428"/>
      <c r="U344" s="428"/>
      <c r="V344" s="428"/>
      <c r="W344" s="421"/>
      <c r="X344" s="428"/>
      <c r="Y344" s="429"/>
      <c r="Z344" s="427"/>
      <c r="AA344" s="427"/>
      <c r="AB344" s="427"/>
      <c r="AC344" s="428"/>
      <c r="AD344" s="433" t="str">
        <f t="shared" si="27"/>
        <v/>
      </c>
      <c r="AE344" s="457" t="str">
        <f t="shared" si="29"/>
        <v xml:space="preserve"> </v>
      </c>
      <c r="AF344" s="428"/>
      <c r="AU344" s="434">
        <v>7</v>
      </c>
      <c r="AV344" s="434">
        <v>7</v>
      </c>
      <c r="AW344" s="434">
        <v>6</v>
      </c>
      <c r="AX344" s="435" t="str">
        <f t="shared" si="30"/>
        <v>776</v>
      </c>
      <c r="AY344" s="434" t="s">
        <v>94</v>
      </c>
    </row>
    <row r="345" spans="1:51">
      <c r="A345" s="425"/>
      <c r="B345" s="426"/>
      <c r="C345" s="425"/>
      <c r="D345" s="425"/>
      <c r="E345" s="425"/>
      <c r="F345" s="425"/>
      <c r="G345" s="425"/>
      <c r="H345" s="427"/>
      <c r="I345" s="428"/>
      <c r="J345" s="428"/>
      <c r="K345" s="428"/>
      <c r="L345" s="427"/>
      <c r="M345" s="428"/>
      <c r="N345" s="427"/>
      <c r="O345" s="431" t="str">
        <f t="shared" si="26"/>
        <v/>
      </c>
      <c r="P345" s="457" t="str">
        <f t="shared" si="28"/>
        <v xml:space="preserve"> </v>
      </c>
      <c r="Q345" s="428"/>
      <c r="R345" s="428"/>
      <c r="S345" s="428"/>
      <c r="T345" s="428"/>
      <c r="U345" s="428"/>
      <c r="V345" s="428"/>
      <c r="W345" s="421"/>
      <c r="X345" s="428"/>
      <c r="Y345" s="429"/>
      <c r="Z345" s="427"/>
      <c r="AA345" s="427"/>
      <c r="AB345" s="427"/>
      <c r="AC345" s="428"/>
      <c r="AD345" s="433" t="str">
        <f t="shared" si="27"/>
        <v/>
      </c>
      <c r="AE345" s="457" t="str">
        <f t="shared" si="29"/>
        <v xml:space="preserve"> </v>
      </c>
      <c r="AF345" s="428"/>
      <c r="AU345" s="434">
        <v>7</v>
      </c>
      <c r="AV345" s="434">
        <v>7</v>
      </c>
      <c r="AW345" s="434">
        <v>5</v>
      </c>
      <c r="AX345" s="435" t="str">
        <f t="shared" si="30"/>
        <v>775</v>
      </c>
      <c r="AY345" s="434" t="s">
        <v>94</v>
      </c>
    </row>
    <row r="346" spans="1:51">
      <c r="A346" s="425"/>
      <c r="B346" s="426"/>
      <c r="C346" s="425"/>
      <c r="D346" s="425"/>
      <c r="E346" s="425"/>
      <c r="F346" s="425"/>
      <c r="G346" s="425"/>
      <c r="H346" s="427"/>
      <c r="I346" s="428"/>
      <c r="J346" s="428"/>
      <c r="K346" s="428"/>
      <c r="L346" s="427"/>
      <c r="M346" s="428"/>
      <c r="N346" s="427"/>
      <c r="O346" s="431" t="str">
        <f t="shared" si="26"/>
        <v/>
      </c>
      <c r="P346" s="457" t="str">
        <f t="shared" si="28"/>
        <v xml:space="preserve"> </v>
      </c>
      <c r="Q346" s="428"/>
      <c r="R346" s="428"/>
      <c r="S346" s="428"/>
      <c r="T346" s="428"/>
      <c r="U346" s="428"/>
      <c r="V346" s="428"/>
      <c r="W346" s="421"/>
      <c r="X346" s="428"/>
      <c r="Y346" s="429"/>
      <c r="Z346" s="427"/>
      <c r="AA346" s="427"/>
      <c r="AB346" s="427"/>
      <c r="AC346" s="428"/>
      <c r="AD346" s="433" t="str">
        <f t="shared" si="27"/>
        <v/>
      </c>
      <c r="AE346" s="457" t="str">
        <f t="shared" si="29"/>
        <v xml:space="preserve"> </v>
      </c>
      <c r="AF346" s="428"/>
      <c r="AU346" s="434">
        <v>7</v>
      </c>
      <c r="AV346" s="434">
        <v>7</v>
      </c>
      <c r="AW346" s="434">
        <v>4</v>
      </c>
      <c r="AX346" s="435" t="str">
        <f t="shared" si="30"/>
        <v>774</v>
      </c>
      <c r="AY346" s="434" t="s">
        <v>94</v>
      </c>
    </row>
    <row r="347" spans="1:51">
      <c r="A347" s="425"/>
      <c r="B347" s="426"/>
      <c r="C347" s="425"/>
      <c r="D347" s="425"/>
      <c r="E347" s="425"/>
      <c r="F347" s="425"/>
      <c r="G347" s="425"/>
      <c r="H347" s="427"/>
      <c r="I347" s="428"/>
      <c r="J347" s="428"/>
      <c r="K347" s="428"/>
      <c r="L347" s="427"/>
      <c r="M347" s="428"/>
      <c r="N347" s="427"/>
      <c r="O347" s="431" t="str">
        <f t="shared" si="26"/>
        <v/>
      </c>
      <c r="P347" s="457" t="str">
        <f t="shared" si="28"/>
        <v xml:space="preserve"> </v>
      </c>
      <c r="Q347" s="428"/>
      <c r="R347" s="428"/>
      <c r="S347" s="428"/>
      <c r="T347" s="428"/>
      <c r="U347" s="428"/>
      <c r="V347" s="428"/>
      <c r="W347" s="421"/>
      <c r="X347" s="428"/>
      <c r="Y347" s="429"/>
      <c r="Z347" s="427"/>
      <c r="AA347" s="427"/>
      <c r="AB347" s="427"/>
      <c r="AC347" s="428"/>
      <c r="AD347" s="433" t="str">
        <f t="shared" si="27"/>
        <v/>
      </c>
      <c r="AE347" s="457" t="str">
        <f t="shared" si="29"/>
        <v xml:space="preserve"> </v>
      </c>
      <c r="AF347" s="428"/>
      <c r="AU347" s="434">
        <v>7</v>
      </c>
      <c r="AV347" s="434">
        <v>7</v>
      </c>
      <c r="AW347" s="434">
        <v>3</v>
      </c>
      <c r="AX347" s="435" t="str">
        <f t="shared" si="30"/>
        <v>773</v>
      </c>
      <c r="AY347" s="434" t="s">
        <v>94</v>
      </c>
    </row>
    <row r="348" spans="1:51">
      <c r="A348" s="425"/>
      <c r="B348" s="426"/>
      <c r="C348" s="425"/>
      <c r="D348" s="425"/>
      <c r="E348" s="425"/>
      <c r="F348" s="425"/>
      <c r="G348" s="425"/>
      <c r="H348" s="427"/>
      <c r="I348" s="428"/>
      <c r="J348" s="428"/>
      <c r="K348" s="428"/>
      <c r="L348" s="427"/>
      <c r="M348" s="428"/>
      <c r="N348" s="427"/>
      <c r="O348" s="431" t="str">
        <f t="shared" si="26"/>
        <v/>
      </c>
      <c r="P348" s="457" t="str">
        <f t="shared" si="28"/>
        <v xml:space="preserve"> </v>
      </c>
      <c r="Q348" s="428"/>
      <c r="R348" s="428"/>
      <c r="S348" s="428"/>
      <c r="T348" s="428"/>
      <c r="U348" s="428"/>
      <c r="V348" s="428"/>
      <c r="W348" s="421"/>
      <c r="X348" s="428"/>
      <c r="Y348" s="429"/>
      <c r="Z348" s="427"/>
      <c r="AA348" s="427"/>
      <c r="AB348" s="427"/>
      <c r="AC348" s="428"/>
      <c r="AD348" s="433" t="str">
        <f t="shared" si="27"/>
        <v/>
      </c>
      <c r="AE348" s="457" t="str">
        <f t="shared" si="29"/>
        <v xml:space="preserve"> </v>
      </c>
      <c r="AF348" s="428"/>
      <c r="AU348" s="434">
        <v>7</v>
      </c>
      <c r="AV348" s="434">
        <v>7</v>
      </c>
      <c r="AW348" s="434">
        <v>2</v>
      </c>
      <c r="AX348" s="435" t="str">
        <f t="shared" si="30"/>
        <v>772</v>
      </c>
      <c r="AY348" s="434" t="s">
        <v>94</v>
      </c>
    </row>
    <row r="349" spans="1:51">
      <c r="A349" s="425"/>
      <c r="B349" s="426"/>
      <c r="C349" s="425"/>
      <c r="D349" s="425"/>
      <c r="E349" s="425"/>
      <c r="F349" s="425"/>
      <c r="G349" s="425"/>
      <c r="H349" s="427"/>
      <c r="I349" s="428"/>
      <c r="J349" s="428"/>
      <c r="K349" s="428"/>
      <c r="L349" s="427"/>
      <c r="M349" s="428"/>
      <c r="N349" s="427"/>
      <c r="O349" s="431" t="str">
        <f t="shared" si="26"/>
        <v/>
      </c>
      <c r="P349" s="457" t="str">
        <f t="shared" si="28"/>
        <v xml:space="preserve"> </v>
      </c>
      <c r="Q349" s="428"/>
      <c r="R349" s="428"/>
      <c r="S349" s="428"/>
      <c r="T349" s="428"/>
      <c r="U349" s="428"/>
      <c r="V349" s="428"/>
      <c r="W349" s="421"/>
      <c r="X349" s="428"/>
      <c r="Y349" s="429"/>
      <c r="Z349" s="427"/>
      <c r="AA349" s="427"/>
      <c r="AB349" s="427"/>
      <c r="AC349" s="428"/>
      <c r="AD349" s="433" t="str">
        <f t="shared" si="27"/>
        <v/>
      </c>
      <c r="AE349" s="457" t="str">
        <f t="shared" si="29"/>
        <v xml:space="preserve"> </v>
      </c>
      <c r="AF349" s="428"/>
      <c r="AU349" s="434">
        <v>7</v>
      </c>
      <c r="AV349" s="434">
        <v>7</v>
      </c>
      <c r="AW349" s="434">
        <v>1</v>
      </c>
      <c r="AX349" s="435" t="str">
        <f t="shared" si="30"/>
        <v>771</v>
      </c>
      <c r="AY349" s="434" t="s">
        <v>96</v>
      </c>
    </row>
    <row r="350" spans="1:51">
      <c r="A350" s="425"/>
      <c r="B350" s="426"/>
      <c r="C350" s="425"/>
      <c r="D350" s="425"/>
      <c r="E350" s="425"/>
      <c r="F350" s="425"/>
      <c r="G350" s="425"/>
      <c r="H350" s="427"/>
      <c r="I350" s="428"/>
      <c r="J350" s="428"/>
      <c r="K350" s="428"/>
      <c r="L350" s="427"/>
      <c r="M350" s="428"/>
      <c r="N350" s="427"/>
      <c r="O350" s="431" t="str">
        <f t="shared" si="26"/>
        <v/>
      </c>
      <c r="P350" s="457" t="str">
        <f t="shared" si="28"/>
        <v xml:space="preserve"> </v>
      </c>
      <c r="Q350" s="428"/>
      <c r="R350" s="428"/>
      <c r="S350" s="428"/>
      <c r="T350" s="428"/>
      <c r="U350" s="428"/>
      <c r="V350" s="428"/>
      <c r="W350" s="421"/>
      <c r="X350" s="428"/>
      <c r="Y350" s="429"/>
      <c r="Z350" s="427"/>
      <c r="AA350" s="427"/>
      <c r="AB350" s="427"/>
      <c r="AC350" s="428"/>
      <c r="AD350" s="433" t="str">
        <f t="shared" si="27"/>
        <v/>
      </c>
      <c r="AE350" s="457" t="str">
        <f t="shared" si="29"/>
        <v xml:space="preserve"> </v>
      </c>
      <c r="AF350" s="428"/>
      <c r="AU350" s="434">
        <v>7</v>
      </c>
      <c r="AV350" s="434">
        <v>6</v>
      </c>
      <c r="AW350" s="434">
        <v>10</v>
      </c>
      <c r="AX350" s="435" t="str">
        <f t="shared" si="30"/>
        <v>7610</v>
      </c>
      <c r="AY350" s="434" t="s">
        <v>94</v>
      </c>
    </row>
    <row r="351" spans="1:51">
      <c r="A351" s="425"/>
      <c r="B351" s="426"/>
      <c r="C351" s="425"/>
      <c r="D351" s="425"/>
      <c r="E351" s="425"/>
      <c r="F351" s="425"/>
      <c r="G351" s="425"/>
      <c r="H351" s="427"/>
      <c r="I351" s="428"/>
      <c r="J351" s="428"/>
      <c r="K351" s="428"/>
      <c r="L351" s="427"/>
      <c r="M351" s="428"/>
      <c r="N351" s="427"/>
      <c r="O351" s="431" t="str">
        <f t="shared" si="26"/>
        <v/>
      </c>
      <c r="P351" s="457" t="str">
        <f t="shared" si="28"/>
        <v xml:space="preserve"> </v>
      </c>
      <c r="Q351" s="428"/>
      <c r="R351" s="428"/>
      <c r="S351" s="428"/>
      <c r="T351" s="428"/>
      <c r="U351" s="428"/>
      <c r="V351" s="428"/>
      <c r="W351" s="421"/>
      <c r="X351" s="428"/>
      <c r="Y351" s="429"/>
      <c r="Z351" s="427"/>
      <c r="AA351" s="427"/>
      <c r="AB351" s="427"/>
      <c r="AC351" s="428"/>
      <c r="AD351" s="433" t="str">
        <f t="shared" si="27"/>
        <v/>
      </c>
      <c r="AE351" s="457" t="str">
        <f t="shared" si="29"/>
        <v xml:space="preserve"> </v>
      </c>
      <c r="AF351" s="428"/>
      <c r="AU351" s="434">
        <v>7</v>
      </c>
      <c r="AV351" s="434">
        <v>6</v>
      </c>
      <c r="AW351" s="434">
        <v>9</v>
      </c>
      <c r="AX351" s="435" t="str">
        <f t="shared" si="30"/>
        <v>769</v>
      </c>
      <c r="AY351" s="434" t="s">
        <v>94</v>
      </c>
    </row>
    <row r="352" spans="1:51">
      <c r="A352" s="425"/>
      <c r="B352" s="426"/>
      <c r="C352" s="425"/>
      <c r="D352" s="425"/>
      <c r="E352" s="425"/>
      <c r="F352" s="425"/>
      <c r="G352" s="425"/>
      <c r="H352" s="427"/>
      <c r="I352" s="428"/>
      <c r="J352" s="428"/>
      <c r="K352" s="428"/>
      <c r="L352" s="427"/>
      <c r="M352" s="428"/>
      <c r="N352" s="427"/>
      <c r="O352" s="431" t="str">
        <f t="shared" si="26"/>
        <v/>
      </c>
      <c r="P352" s="457" t="str">
        <f t="shared" si="28"/>
        <v xml:space="preserve"> </v>
      </c>
      <c r="Q352" s="428"/>
      <c r="R352" s="428"/>
      <c r="S352" s="428"/>
      <c r="T352" s="428"/>
      <c r="U352" s="428"/>
      <c r="V352" s="428"/>
      <c r="W352" s="421"/>
      <c r="X352" s="428"/>
      <c r="Y352" s="429"/>
      <c r="Z352" s="427"/>
      <c r="AA352" s="427"/>
      <c r="AB352" s="427"/>
      <c r="AC352" s="428"/>
      <c r="AD352" s="433" t="str">
        <f t="shared" si="27"/>
        <v/>
      </c>
      <c r="AE352" s="457" t="str">
        <f t="shared" si="29"/>
        <v xml:space="preserve"> </v>
      </c>
      <c r="AF352" s="428"/>
      <c r="AU352" s="434">
        <v>7</v>
      </c>
      <c r="AV352" s="434">
        <v>6</v>
      </c>
      <c r="AW352" s="434">
        <v>8</v>
      </c>
      <c r="AX352" s="435" t="str">
        <f t="shared" si="30"/>
        <v>768</v>
      </c>
      <c r="AY352" s="434" t="s">
        <v>94</v>
      </c>
    </row>
    <row r="353" spans="1:51">
      <c r="A353" s="425"/>
      <c r="B353" s="426"/>
      <c r="C353" s="425"/>
      <c r="D353" s="425"/>
      <c r="E353" s="425"/>
      <c r="F353" s="425"/>
      <c r="G353" s="425"/>
      <c r="H353" s="427"/>
      <c r="I353" s="428"/>
      <c r="J353" s="428"/>
      <c r="K353" s="428"/>
      <c r="L353" s="427"/>
      <c r="M353" s="428"/>
      <c r="N353" s="427"/>
      <c r="O353" s="431" t="str">
        <f t="shared" si="26"/>
        <v/>
      </c>
      <c r="P353" s="457" t="str">
        <f t="shared" si="28"/>
        <v xml:space="preserve"> </v>
      </c>
      <c r="Q353" s="428"/>
      <c r="R353" s="428"/>
      <c r="S353" s="428"/>
      <c r="T353" s="428"/>
      <c r="U353" s="428"/>
      <c r="V353" s="428"/>
      <c r="W353" s="421"/>
      <c r="X353" s="428"/>
      <c r="Y353" s="429"/>
      <c r="Z353" s="427"/>
      <c r="AA353" s="427"/>
      <c r="AB353" s="427"/>
      <c r="AC353" s="428"/>
      <c r="AD353" s="433" t="str">
        <f t="shared" si="27"/>
        <v/>
      </c>
      <c r="AE353" s="457" t="str">
        <f t="shared" si="29"/>
        <v xml:space="preserve"> </v>
      </c>
      <c r="AF353" s="428"/>
      <c r="AU353" s="434">
        <v>7</v>
      </c>
      <c r="AV353" s="434">
        <v>6</v>
      </c>
      <c r="AW353" s="434">
        <v>7</v>
      </c>
      <c r="AX353" s="435" t="str">
        <f t="shared" si="30"/>
        <v>767</v>
      </c>
      <c r="AY353" s="434" t="s">
        <v>94</v>
      </c>
    </row>
    <row r="354" spans="1:51">
      <c r="A354" s="425"/>
      <c r="B354" s="426"/>
      <c r="C354" s="425"/>
      <c r="D354" s="425"/>
      <c r="E354" s="425"/>
      <c r="F354" s="425"/>
      <c r="G354" s="425"/>
      <c r="H354" s="427"/>
      <c r="I354" s="428"/>
      <c r="J354" s="428"/>
      <c r="K354" s="428"/>
      <c r="L354" s="427"/>
      <c r="M354" s="428"/>
      <c r="N354" s="427"/>
      <c r="O354" s="431" t="str">
        <f t="shared" si="26"/>
        <v/>
      </c>
      <c r="P354" s="457" t="str">
        <f t="shared" si="28"/>
        <v xml:space="preserve"> </v>
      </c>
      <c r="Q354" s="428"/>
      <c r="R354" s="428"/>
      <c r="S354" s="428"/>
      <c r="T354" s="428"/>
      <c r="U354" s="428"/>
      <c r="V354" s="428"/>
      <c r="W354" s="421"/>
      <c r="X354" s="428"/>
      <c r="Y354" s="429"/>
      <c r="Z354" s="427"/>
      <c r="AA354" s="427"/>
      <c r="AB354" s="427"/>
      <c r="AC354" s="428"/>
      <c r="AD354" s="433" t="str">
        <f t="shared" si="27"/>
        <v/>
      </c>
      <c r="AE354" s="457" t="str">
        <f t="shared" si="29"/>
        <v xml:space="preserve"> </v>
      </c>
      <c r="AF354" s="428"/>
      <c r="AU354" s="434">
        <v>7</v>
      </c>
      <c r="AV354" s="434">
        <v>6</v>
      </c>
      <c r="AW354" s="434">
        <v>6</v>
      </c>
      <c r="AX354" s="435" t="str">
        <f t="shared" si="30"/>
        <v>766</v>
      </c>
      <c r="AY354" s="434" t="s">
        <v>94</v>
      </c>
    </row>
    <row r="355" spans="1:51">
      <c r="A355" s="425"/>
      <c r="B355" s="426"/>
      <c r="C355" s="425"/>
      <c r="D355" s="425"/>
      <c r="E355" s="425"/>
      <c r="F355" s="425"/>
      <c r="G355" s="425"/>
      <c r="H355" s="427"/>
      <c r="I355" s="428"/>
      <c r="J355" s="428"/>
      <c r="K355" s="428"/>
      <c r="L355" s="427"/>
      <c r="M355" s="428"/>
      <c r="N355" s="427"/>
      <c r="O355" s="431" t="str">
        <f t="shared" si="26"/>
        <v/>
      </c>
      <c r="P355" s="457" t="str">
        <f t="shared" si="28"/>
        <v xml:space="preserve"> </v>
      </c>
      <c r="Q355" s="428"/>
      <c r="R355" s="428"/>
      <c r="S355" s="428"/>
      <c r="T355" s="428"/>
      <c r="U355" s="428"/>
      <c r="V355" s="428"/>
      <c r="W355" s="421"/>
      <c r="X355" s="428"/>
      <c r="Y355" s="429"/>
      <c r="Z355" s="427"/>
      <c r="AA355" s="427"/>
      <c r="AB355" s="427"/>
      <c r="AC355" s="428"/>
      <c r="AD355" s="433" t="str">
        <f t="shared" si="27"/>
        <v/>
      </c>
      <c r="AE355" s="457" t="str">
        <f t="shared" si="29"/>
        <v xml:space="preserve"> </v>
      </c>
      <c r="AF355" s="428"/>
      <c r="AU355" s="434">
        <v>7</v>
      </c>
      <c r="AV355" s="434">
        <v>6</v>
      </c>
      <c r="AW355" s="434">
        <v>5</v>
      </c>
      <c r="AX355" s="435" t="str">
        <f t="shared" si="30"/>
        <v>765</v>
      </c>
      <c r="AY355" s="434" t="s">
        <v>94</v>
      </c>
    </row>
    <row r="356" spans="1:51">
      <c r="A356" s="425"/>
      <c r="B356" s="426"/>
      <c r="C356" s="425"/>
      <c r="D356" s="425"/>
      <c r="E356" s="425"/>
      <c r="F356" s="425"/>
      <c r="G356" s="425"/>
      <c r="H356" s="427"/>
      <c r="I356" s="428"/>
      <c r="J356" s="428"/>
      <c r="K356" s="428"/>
      <c r="L356" s="427"/>
      <c r="M356" s="428"/>
      <c r="N356" s="427"/>
      <c r="O356" s="431" t="str">
        <f t="shared" si="26"/>
        <v/>
      </c>
      <c r="P356" s="457" t="str">
        <f t="shared" si="28"/>
        <v xml:space="preserve"> </v>
      </c>
      <c r="Q356" s="428"/>
      <c r="R356" s="428"/>
      <c r="S356" s="428"/>
      <c r="T356" s="428"/>
      <c r="U356" s="428"/>
      <c r="V356" s="428"/>
      <c r="W356" s="421"/>
      <c r="X356" s="428"/>
      <c r="Y356" s="429"/>
      <c r="Z356" s="427"/>
      <c r="AA356" s="427"/>
      <c r="AB356" s="427"/>
      <c r="AC356" s="428"/>
      <c r="AD356" s="433" t="str">
        <f t="shared" si="27"/>
        <v/>
      </c>
      <c r="AE356" s="457" t="str">
        <f t="shared" si="29"/>
        <v xml:space="preserve"> </v>
      </c>
      <c r="AF356" s="428"/>
      <c r="AU356" s="434">
        <v>7</v>
      </c>
      <c r="AV356" s="434">
        <v>6</v>
      </c>
      <c r="AW356" s="434">
        <v>4</v>
      </c>
      <c r="AX356" s="435" t="str">
        <f t="shared" si="30"/>
        <v>764</v>
      </c>
      <c r="AY356" s="434" t="s">
        <v>94</v>
      </c>
    </row>
    <row r="357" spans="1:51">
      <c r="A357" s="425"/>
      <c r="B357" s="426"/>
      <c r="C357" s="425"/>
      <c r="D357" s="425"/>
      <c r="E357" s="425"/>
      <c r="F357" s="425"/>
      <c r="G357" s="425"/>
      <c r="H357" s="427"/>
      <c r="I357" s="428"/>
      <c r="J357" s="428"/>
      <c r="K357" s="428"/>
      <c r="L357" s="427"/>
      <c r="M357" s="428"/>
      <c r="N357" s="427"/>
      <c r="O357" s="431" t="str">
        <f t="shared" si="26"/>
        <v/>
      </c>
      <c r="P357" s="457" t="str">
        <f t="shared" si="28"/>
        <v xml:space="preserve"> </v>
      </c>
      <c r="Q357" s="428"/>
      <c r="R357" s="428"/>
      <c r="S357" s="428"/>
      <c r="T357" s="428"/>
      <c r="U357" s="428"/>
      <c r="V357" s="428"/>
      <c r="W357" s="421"/>
      <c r="X357" s="428"/>
      <c r="Y357" s="429"/>
      <c r="Z357" s="427"/>
      <c r="AA357" s="427"/>
      <c r="AB357" s="427"/>
      <c r="AC357" s="428"/>
      <c r="AD357" s="433" t="str">
        <f t="shared" si="27"/>
        <v/>
      </c>
      <c r="AE357" s="457" t="str">
        <f t="shared" si="29"/>
        <v xml:space="preserve"> </v>
      </c>
      <c r="AF357" s="428"/>
      <c r="AU357" s="434">
        <v>7</v>
      </c>
      <c r="AV357" s="434">
        <v>6</v>
      </c>
      <c r="AW357" s="434">
        <v>3</v>
      </c>
      <c r="AX357" s="435" t="str">
        <f t="shared" si="30"/>
        <v>763</v>
      </c>
      <c r="AY357" s="434" t="s">
        <v>94</v>
      </c>
    </row>
    <row r="358" spans="1:51">
      <c r="A358" s="425"/>
      <c r="B358" s="426"/>
      <c r="C358" s="425"/>
      <c r="D358" s="425"/>
      <c r="E358" s="425"/>
      <c r="F358" s="425"/>
      <c r="G358" s="425"/>
      <c r="H358" s="427"/>
      <c r="I358" s="428"/>
      <c r="J358" s="428"/>
      <c r="K358" s="428"/>
      <c r="L358" s="427"/>
      <c r="M358" s="428"/>
      <c r="N358" s="427"/>
      <c r="O358" s="431" t="str">
        <f t="shared" si="26"/>
        <v/>
      </c>
      <c r="P358" s="457" t="str">
        <f t="shared" si="28"/>
        <v xml:space="preserve"> </v>
      </c>
      <c r="Q358" s="428"/>
      <c r="R358" s="428"/>
      <c r="S358" s="428"/>
      <c r="T358" s="428"/>
      <c r="U358" s="428"/>
      <c r="V358" s="428"/>
      <c r="W358" s="421"/>
      <c r="X358" s="428"/>
      <c r="Y358" s="429"/>
      <c r="Z358" s="427"/>
      <c r="AA358" s="427"/>
      <c r="AB358" s="427"/>
      <c r="AC358" s="428"/>
      <c r="AD358" s="433" t="str">
        <f t="shared" si="27"/>
        <v/>
      </c>
      <c r="AE358" s="457" t="str">
        <f t="shared" si="29"/>
        <v xml:space="preserve"> </v>
      </c>
      <c r="AF358" s="428"/>
      <c r="AU358" s="434">
        <v>7</v>
      </c>
      <c r="AV358" s="434">
        <v>6</v>
      </c>
      <c r="AW358" s="434">
        <v>2</v>
      </c>
      <c r="AX358" s="435" t="str">
        <f t="shared" si="30"/>
        <v>762</v>
      </c>
      <c r="AY358" s="434" t="s">
        <v>96</v>
      </c>
    </row>
    <row r="359" spans="1:51">
      <c r="A359" s="425"/>
      <c r="B359" s="426"/>
      <c r="C359" s="425"/>
      <c r="D359" s="425"/>
      <c r="E359" s="425"/>
      <c r="F359" s="425"/>
      <c r="G359" s="425"/>
      <c r="H359" s="427"/>
      <c r="I359" s="428"/>
      <c r="J359" s="428"/>
      <c r="K359" s="428"/>
      <c r="L359" s="427"/>
      <c r="M359" s="428"/>
      <c r="N359" s="427"/>
      <c r="O359" s="431" t="str">
        <f t="shared" si="26"/>
        <v/>
      </c>
      <c r="P359" s="457" t="str">
        <f t="shared" si="28"/>
        <v xml:space="preserve"> </v>
      </c>
      <c r="Q359" s="428"/>
      <c r="R359" s="428"/>
      <c r="S359" s="428"/>
      <c r="T359" s="428"/>
      <c r="U359" s="428"/>
      <c r="V359" s="428"/>
      <c r="W359" s="421"/>
      <c r="X359" s="428"/>
      <c r="Y359" s="429"/>
      <c r="Z359" s="427"/>
      <c r="AA359" s="427"/>
      <c r="AB359" s="427"/>
      <c r="AC359" s="428"/>
      <c r="AD359" s="433" t="str">
        <f t="shared" si="27"/>
        <v/>
      </c>
      <c r="AE359" s="457" t="str">
        <f t="shared" si="29"/>
        <v xml:space="preserve"> </v>
      </c>
      <c r="AF359" s="428"/>
      <c r="AU359" s="434">
        <v>7</v>
      </c>
      <c r="AV359" s="434">
        <v>6</v>
      </c>
      <c r="AW359" s="434">
        <v>1</v>
      </c>
      <c r="AX359" s="435" t="str">
        <f t="shared" si="30"/>
        <v>761</v>
      </c>
      <c r="AY359" s="434" t="s">
        <v>96</v>
      </c>
    </row>
    <row r="360" spans="1:51">
      <c r="A360" s="425"/>
      <c r="B360" s="426"/>
      <c r="C360" s="425"/>
      <c r="D360" s="425"/>
      <c r="E360" s="425"/>
      <c r="F360" s="425"/>
      <c r="G360" s="425"/>
      <c r="H360" s="427"/>
      <c r="I360" s="428"/>
      <c r="J360" s="428"/>
      <c r="K360" s="428"/>
      <c r="L360" s="427"/>
      <c r="M360" s="428"/>
      <c r="N360" s="427"/>
      <c r="O360" s="431" t="str">
        <f t="shared" si="26"/>
        <v/>
      </c>
      <c r="P360" s="457" t="str">
        <f t="shared" si="28"/>
        <v xml:space="preserve"> </v>
      </c>
      <c r="Q360" s="428"/>
      <c r="R360" s="428"/>
      <c r="S360" s="428"/>
      <c r="T360" s="428"/>
      <c r="U360" s="428"/>
      <c r="V360" s="428"/>
      <c r="W360" s="421"/>
      <c r="X360" s="428"/>
      <c r="Y360" s="429"/>
      <c r="Z360" s="427"/>
      <c r="AA360" s="427"/>
      <c r="AB360" s="427"/>
      <c r="AC360" s="428"/>
      <c r="AD360" s="433" t="str">
        <f t="shared" si="27"/>
        <v/>
      </c>
      <c r="AE360" s="457" t="str">
        <f t="shared" si="29"/>
        <v xml:space="preserve"> </v>
      </c>
      <c r="AF360" s="428"/>
      <c r="AU360" s="434">
        <v>7</v>
      </c>
      <c r="AV360" s="434">
        <v>5</v>
      </c>
      <c r="AW360" s="434">
        <v>10</v>
      </c>
      <c r="AX360" s="435" t="str">
        <f t="shared" si="30"/>
        <v>7510</v>
      </c>
      <c r="AY360" s="434" t="s">
        <v>94</v>
      </c>
    </row>
    <row r="361" spans="1:51">
      <c r="A361" s="425"/>
      <c r="B361" s="426"/>
      <c r="C361" s="425"/>
      <c r="D361" s="425"/>
      <c r="E361" s="425"/>
      <c r="F361" s="425"/>
      <c r="G361" s="425"/>
      <c r="H361" s="427"/>
      <c r="I361" s="428"/>
      <c r="J361" s="428"/>
      <c r="K361" s="428"/>
      <c r="L361" s="427"/>
      <c r="M361" s="428"/>
      <c r="N361" s="427"/>
      <c r="O361" s="431" t="str">
        <f t="shared" si="26"/>
        <v/>
      </c>
      <c r="P361" s="457" t="str">
        <f t="shared" si="28"/>
        <v xml:space="preserve"> </v>
      </c>
      <c r="Q361" s="428"/>
      <c r="R361" s="428"/>
      <c r="S361" s="428"/>
      <c r="T361" s="428"/>
      <c r="U361" s="428"/>
      <c r="V361" s="428"/>
      <c r="W361" s="421"/>
      <c r="X361" s="428"/>
      <c r="Y361" s="429"/>
      <c r="Z361" s="427"/>
      <c r="AA361" s="427"/>
      <c r="AB361" s="427"/>
      <c r="AC361" s="428"/>
      <c r="AD361" s="433" t="str">
        <f t="shared" si="27"/>
        <v/>
      </c>
      <c r="AE361" s="457" t="str">
        <f t="shared" si="29"/>
        <v xml:space="preserve"> </v>
      </c>
      <c r="AF361" s="428"/>
      <c r="AU361" s="434">
        <v>7</v>
      </c>
      <c r="AV361" s="434">
        <v>5</v>
      </c>
      <c r="AW361" s="434">
        <v>9</v>
      </c>
      <c r="AX361" s="435" t="str">
        <f t="shared" si="30"/>
        <v>759</v>
      </c>
      <c r="AY361" s="434" t="s">
        <v>94</v>
      </c>
    </row>
    <row r="362" spans="1:51">
      <c r="A362" s="425"/>
      <c r="B362" s="426"/>
      <c r="C362" s="425"/>
      <c r="D362" s="425"/>
      <c r="E362" s="425"/>
      <c r="F362" s="425"/>
      <c r="G362" s="425"/>
      <c r="H362" s="427"/>
      <c r="I362" s="428"/>
      <c r="J362" s="428"/>
      <c r="K362" s="428"/>
      <c r="L362" s="427"/>
      <c r="M362" s="428"/>
      <c r="N362" s="427"/>
      <c r="O362" s="431" t="str">
        <f t="shared" si="26"/>
        <v/>
      </c>
      <c r="P362" s="457" t="str">
        <f t="shared" si="28"/>
        <v xml:space="preserve"> </v>
      </c>
      <c r="Q362" s="428"/>
      <c r="R362" s="428"/>
      <c r="S362" s="428"/>
      <c r="T362" s="428"/>
      <c r="U362" s="428"/>
      <c r="V362" s="428"/>
      <c r="W362" s="421"/>
      <c r="X362" s="428"/>
      <c r="Y362" s="429"/>
      <c r="Z362" s="427"/>
      <c r="AA362" s="427"/>
      <c r="AB362" s="427"/>
      <c r="AC362" s="428"/>
      <c r="AD362" s="433" t="str">
        <f t="shared" si="27"/>
        <v/>
      </c>
      <c r="AE362" s="457" t="str">
        <f t="shared" si="29"/>
        <v xml:space="preserve"> </v>
      </c>
      <c r="AF362" s="428"/>
      <c r="AU362" s="434">
        <v>7</v>
      </c>
      <c r="AV362" s="434">
        <v>5</v>
      </c>
      <c r="AW362" s="434">
        <v>8</v>
      </c>
      <c r="AX362" s="435" t="str">
        <f t="shared" si="30"/>
        <v>758</v>
      </c>
      <c r="AY362" s="434" t="s">
        <v>94</v>
      </c>
    </row>
    <row r="363" spans="1:51">
      <c r="A363" s="425"/>
      <c r="B363" s="426"/>
      <c r="C363" s="425"/>
      <c r="D363" s="425"/>
      <c r="E363" s="425"/>
      <c r="F363" s="425"/>
      <c r="G363" s="425"/>
      <c r="H363" s="427"/>
      <c r="I363" s="428"/>
      <c r="J363" s="428"/>
      <c r="K363" s="428"/>
      <c r="L363" s="427"/>
      <c r="M363" s="428"/>
      <c r="N363" s="427"/>
      <c r="O363" s="431" t="str">
        <f t="shared" si="26"/>
        <v/>
      </c>
      <c r="P363" s="457" t="str">
        <f t="shared" si="28"/>
        <v xml:space="preserve"> </v>
      </c>
      <c r="Q363" s="428"/>
      <c r="R363" s="428"/>
      <c r="S363" s="428"/>
      <c r="T363" s="428"/>
      <c r="U363" s="428"/>
      <c r="V363" s="428"/>
      <c r="W363" s="421"/>
      <c r="X363" s="428"/>
      <c r="Y363" s="429"/>
      <c r="Z363" s="427"/>
      <c r="AA363" s="427"/>
      <c r="AB363" s="427"/>
      <c r="AC363" s="428"/>
      <c r="AD363" s="433" t="str">
        <f t="shared" si="27"/>
        <v/>
      </c>
      <c r="AE363" s="457" t="str">
        <f t="shared" si="29"/>
        <v xml:space="preserve"> </v>
      </c>
      <c r="AF363" s="428"/>
      <c r="AU363" s="434">
        <v>7</v>
      </c>
      <c r="AV363" s="434">
        <v>5</v>
      </c>
      <c r="AW363" s="434">
        <v>7</v>
      </c>
      <c r="AX363" s="435" t="str">
        <f t="shared" si="30"/>
        <v>757</v>
      </c>
      <c r="AY363" s="434" t="s">
        <v>94</v>
      </c>
    </row>
    <row r="364" spans="1:51">
      <c r="A364" s="425"/>
      <c r="B364" s="426"/>
      <c r="C364" s="425"/>
      <c r="D364" s="425"/>
      <c r="E364" s="425"/>
      <c r="F364" s="425"/>
      <c r="G364" s="425"/>
      <c r="H364" s="427"/>
      <c r="I364" s="428"/>
      <c r="J364" s="428"/>
      <c r="K364" s="428"/>
      <c r="L364" s="427"/>
      <c r="M364" s="428"/>
      <c r="N364" s="427"/>
      <c r="O364" s="431" t="str">
        <f t="shared" si="26"/>
        <v/>
      </c>
      <c r="P364" s="457" t="str">
        <f t="shared" si="28"/>
        <v xml:space="preserve"> </v>
      </c>
      <c r="Q364" s="428"/>
      <c r="R364" s="428"/>
      <c r="S364" s="428"/>
      <c r="T364" s="428"/>
      <c r="U364" s="428"/>
      <c r="V364" s="428"/>
      <c r="W364" s="421"/>
      <c r="X364" s="428"/>
      <c r="Y364" s="429"/>
      <c r="Z364" s="427"/>
      <c r="AA364" s="427"/>
      <c r="AB364" s="427"/>
      <c r="AC364" s="428"/>
      <c r="AD364" s="433" t="str">
        <f t="shared" si="27"/>
        <v/>
      </c>
      <c r="AE364" s="457" t="str">
        <f t="shared" si="29"/>
        <v xml:space="preserve"> </v>
      </c>
      <c r="AF364" s="428"/>
      <c r="AU364" s="434">
        <v>7</v>
      </c>
      <c r="AV364" s="434">
        <v>5</v>
      </c>
      <c r="AW364" s="434">
        <v>6</v>
      </c>
      <c r="AX364" s="435" t="str">
        <f t="shared" si="30"/>
        <v>756</v>
      </c>
      <c r="AY364" s="434" t="s">
        <v>96</v>
      </c>
    </row>
    <row r="365" spans="1:51">
      <c r="A365" s="425"/>
      <c r="B365" s="426"/>
      <c r="C365" s="425"/>
      <c r="D365" s="425"/>
      <c r="E365" s="425"/>
      <c r="F365" s="425"/>
      <c r="G365" s="425"/>
      <c r="H365" s="427"/>
      <c r="I365" s="428"/>
      <c r="J365" s="428"/>
      <c r="K365" s="428"/>
      <c r="L365" s="427"/>
      <c r="M365" s="428"/>
      <c r="N365" s="427"/>
      <c r="O365" s="431" t="str">
        <f t="shared" si="26"/>
        <v/>
      </c>
      <c r="P365" s="457" t="str">
        <f t="shared" si="28"/>
        <v xml:space="preserve"> </v>
      </c>
      <c r="Q365" s="428"/>
      <c r="R365" s="428"/>
      <c r="S365" s="428"/>
      <c r="T365" s="428"/>
      <c r="U365" s="428"/>
      <c r="V365" s="428"/>
      <c r="W365" s="421"/>
      <c r="X365" s="428"/>
      <c r="Y365" s="429"/>
      <c r="Z365" s="427"/>
      <c r="AA365" s="427"/>
      <c r="AB365" s="427"/>
      <c r="AC365" s="428"/>
      <c r="AD365" s="433" t="str">
        <f t="shared" si="27"/>
        <v/>
      </c>
      <c r="AE365" s="457" t="str">
        <f t="shared" si="29"/>
        <v xml:space="preserve"> </v>
      </c>
      <c r="AF365" s="428"/>
      <c r="AU365" s="434">
        <v>7</v>
      </c>
      <c r="AV365" s="434">
        <v>5</v>
      </c>
      <c r="AW365" s="434">
        <v>5</v>
      </c>
      <c r="AX365" s="435" t="str">
        <f t="shared" si="30"/>
        <v>755</v>
      </c>
      <c r="AY365" s="434" t="s">
        <v>96</v>
      </c>
    </row>
    <row r="366" spans="1:51">
      <c r="A366" s="425"/>
      <c r="B366" s="426"/>
      <c r="C366" s="425"/>
      <c r="D366" s="425"/>
      <c r="E366" s="425"/>
      <c r="F366" s="425"/>
      <c r="G366" s="425"/>
      <c r="H366" s="427"/>
      <c r="I366" s="428"/>
      <c r="J366" s="428"/>
      <c r="K366" s="428"/>
      <c r="L366" s="427"/>
      <c r="M366" s="428"/>
      <c r="N366" s="427"/>
      <c r="O366" s="431" t="str">
        <f t="shared" si="26"/>
        <v/>
      </c>
      <c r="P366" s="457" t="str">
        <f t="shared" si="28"/>
        <v xml:space="preserve"> </v>
      </c>
      <c r="Q366" s="428"/>
      <c r="R366" s="428"/>
      <c r="S366" s="428"/>
      <c r="T366" s="428"/>
      <c r="U366" s="428"/>
      <c r="V366" s="428"/>
      <c r="W366" s="421"/>
      <c r="X366" s="428"/>
      <c r="Y366" s="429"/>
      <c r="Z366" s="427"/>
      <c r="AA366" s="427"/>
      <c r="AB366" s="427"/>
      <c r="AC366" s="428"/>
      <c r="AD366" s="433" t="str">
        <f t="shared" si="27"/>
        <v/>
      </c>
      <c r="AE366" s="457" t="str">
        <f t="shared" si="29"/>
        <v xml:space="preserve"> </v>
      </c>
      <c r="AF366" s="428"/>
      <c r="AU366" s="434">
        <v>7</v>
      </c>
      <c r="AV366" s="434">
        <v>5</v>
      </c>
      <c r="AW366" s="434">
        <v>4</v>
      </c>
      <c r="AX366" s="435" t="str">
        <f t="shared" si="30"/>
        <v>754</v>
      </c>
      <c r="AY366" s="434" t="s">
        <v>96</v>
      </c>
    </row>
    <row r="367" spans="1:51">
      <c r="A367" s="425"/>
      <c r="B367" s="426"/>
      <c r="C367" s="425"/>
      <c r="D367" s="425"/>
      <c r="E367" s="425"/>
      <c r="F367" s="425"/>
      <c r="G367" s="425"/>
      <c r="H367" s="427"/>
      <c r="I367" s="428"/>
      <c r="J367" s="428"/>
      <c r="K367" s="428"/>
      <c r="L367" s="427"/>
      <c r="M367" s="428"/>
      <c r="N367" s="427"/>
      <c r="O367" s="431" t="str">
        <f t="shared" si="26"/>
        <v/>
      </c>
      <c r="P367" s="457" t="str">
        <f t="shared" si="28"/>
        <v xml:space="preserve"> </v>
      </c>
      <c r="Q367" s="428"/>
      <c r="R367" s="428"/>
      <c r="S367" s="428"/>
      <c r="T367" s="428"/>
      <c r="U367" s="428"/>
      <c r="V367" s="428"/>
      <c r="W367" s="421"/>
      <c r="X367" s="428"/>
      <c r="Y367" s="429"/>
      <c r="Z367" s="427"/>
      <c r="AA367" s="427"/>
      <c r="AB367" s="427"/>
      <c r="AC367" s="428"/>
      <c r="AD367" s="433" t="str">
        <f t="shared" si="27"/>
        <v/>
      </c>
      <c r="AE367" s="457" t="str">
        <f t="shared" si="29"/>
        <v xml:space="preserve"> </v>
      </c>
      <c r="AF367" s="428"/>
      <c r="AU367" s="434">
        <v>7</v>
      </c>
      <c r="AV367" s="434">
        <v>5</v>
      </c>
      <c r="AW367" s="434">
        <v>3</v>
      </c>
      <c r="AX367" s="435" t="str">
        <f t="shared" si="30"/>
        <v>753</v>
      </c>
      <c r="AY367" s="434" t="s">
        <v>96</v>
      </c>
    </row>
    <row r="368" spans="1:51">
      <c r="A368" s="425"/>
      <c r="B368" s="426"/>
      <c r="C368" s="425"/>
      <c r="D368" s="425"/>
      <c r="E368" s="425"/>
      <c r="F368" s="425"/>
      <c r="G368" s="425"/>
      <c r="H368" s="427"/>
      <c r="I368" s="428"/>
      <c r="J368" s="428"/>
      <c r="K368" s="428"/>
      <c r="L368" s="427"/>
      <c r="M368" s="428"/>
      <c r="N368" s="427"/>
      <c r="O368" s="431" t="str">
        <f t="shared" si="26"/>
        <v/>
      </c>
      <c r="P368" s="457" t="str">
        <f t="shared" si="28"/>
        <v xml:space="preserve"> </v>
      </c>
      <c r="Q368" s="428"/>
      <c r="R368" s="428"/>
      <c r="S368" s="428"/>
      <c r="T368" s="428"/>
      <c r="U368" s="428"/>
      <c r="V368" s="428"/>
      <c r="W368" s="421"/>
      <c r="X368" s="428"/>
      <c r="Y368" s="429"/>
      <c r="Z368" s="427"/>
      <c r="AA368" s="427"/>
      <c r="AB368" s="427"/>
      <c r="AC368" s="428"/>
      <c r="AD368" s="433" t="str">
        <f t="shared" si="27"/>
        <v/>
      </c>
      <c r="AE368" s="457" t="str">
        <f t="shared" si="29"/>
        <v xml:space="preserve"> </v>
      </c>
      <c r="AF368" s="428"/>
      <c r="AU368" s="434">
        <v>7</v>
      </c>
      <c r="AV368" s="434">
        <v>5</v>
      </c>
      <c r="AW368" s="434">
        <v>2</v>
      </c>
      <c r="AX368" s="435" t="str">
        <f t="shared" si="30"/>
        <v>752</v>
      </c>
      <c r="AY368" s="434" t="s">
        <v>96</v>
      </c>
    </row>
    <row r="369" spans="1:51">
      <c r="A369" s="425"/>
      <c r="B369" s="426"/>
      <c r="C369" s="425"/>
      <c r="D369" s="425"/>
      <c r="E369" s="425"/>
      <c r="F369" s="425"/>
      <c r="G369" s="425"/>
      <c r="H369" s="427"/>
      <c r="I369" s="428"/>
      <c r="J369" s="428"/>
      <c r="K369" s="428"/>
      <c r="L369" s="427"/>
      <c r="M369" s="428"/>
      <c r="N369" s="427"/>
      <c r="O369" s="431" t="str">
        <f t="shared" si="26"/>
        <v/>
      </c>
      <c r="P369" s="457" t="str">
        <f t="shared" si="28"/>
        <v xml:space="preserve"> </v>
      </c>
      <c r="Q369" s="428"/>
      <c r="R369" s="428"/>
      <c r="S369" s="428"/>
      <c r="T369" s="428"/>
      <c r="U369" s="428"/>
      <c r="V369" s="428"/>
      <c r="W369" s="421"/>
      <c r="X369" s="428"/>
      <c r="Y369" s="429"/>
      <c r="Z369" s="427"/>
      <c r="AA369" s="427"/>
      <c r="AB369" s="427"/>
      <c r="AC369" s="428"/>
      <c r="AD369" s="433" t="str">
        <f t="shared" si="27"/>
        <v/>
      </c>
      <c r="AE369" s="457" t="str">
        <f t="shared" si="29"/>
        <v xml:space="preserve"> </v>
      </c>
      <c r="AF369" s="428"/>
      <c r="AU369" s="434">
        <v>7</v>
      </c>
      <c r="AV369" s="434">
        <v>5</v>
      </c>
      <c r="AW369" s="434">
        <v>1</v>
      </c>
      <c r="AX369" s="435" t="str">
        <f t="shared" si="30"/>
        <v>751</v>
      </c>
      <c r="AY369" s="434" t="s">
        <v>96</v>
      </c>
    </row>
    <row r="370" spans="1:51">
      <c r="A370" s="425"/>
      <c r="B370" s="426"/>
      <c r="C370" s="425"/>
      <c r="D370" s="425"/>
      <c r="E370" s="425"/>
      <c r="F370" s="425"/>
      <c r="G370" s="425"/>
      <c r="H370" s="427"/>
      <c r="I370" s="428"/>
      <c r="J370" s="428"/>
      <c r="K370" s="428"/>
      <c r="L370" s="427"/>
      <c r="M370" s="428"/>
      <c r="N370" s="427"/>
      <c r="O370" s="431" t="str">
        <f t="shared" ref="O370:O433" si="31">+H370&amp;L370&amp;N370</f>
        <v/>
      </c>
      <c r="P370" s="457" t="str">
        <f t="shared" si="28"/>
        <v xml:space="preserve"> </v>
      </c>
      <c r="Q370" s="428"/>
      <c r="R370" s="428"/>
      <c r="S370" s="428"/>
      <c r="T370" s="428"/>
      <c r="U370" s="428"/>
      <c r="V370" s="428"/>
      <c r="W370" s="421"/>
      <c r="X370" s="428"/>
      <c r="Y370" s="429"/>
      <c r="Z370" s="427"/>
      <c r="AA370" s="427"/>
      <c r="AB370" s="427"/>
      <c r="AC370" s="428"/>
      <c r="AD370" s="433" t="str">
        <f t="shared" ref="AD370:AD433" si="32">+Z370&amp;AA370&amp;AB370</f>
        <v/>
      </c>
      <c r="AE370" s="457" t="str">
        <f t="shared" si="29"/>
        <v xml:space="preserve"> </v>
      </c>
      <c r="AF370" s="428"/>
      <c r="AU370" s="434">
        <v>7</v>
      </c>
      <c r="AV370" s="434">
        <v>4</v>
      </c>
      <c r="AW370" s="434">
        <v>10</v>
      </c>
      <c r="AX370" s="435" t="str">
        <f t="shared" si="30"/>
        <v>7410</v>
      </c>
      <c r="AY370" s="434" t="s">
        <v>94</v>
      </c>
    </row>
    <row r="371" spans="1:51">
      <c r="A371" s="425"/>
      <c r="B371" s="426"/>
      <c r="C371" s="425"/>
      <c r="D371" s="425"/>
      <c r="E371" s="425"/>
      <c r="F371" s="425"/>
      <c r="G371" s="425"/>
      <c r="H371" s="427"/>
      <c r="I371" s="428"/>
      <c r="J371" s="428"/>
      <c r="K371" s="428"/>
      <c r="L371" s="427"/>
      <c r="M371" s="428"/>
      <c r="N371" s="427"/>
      <c r="O371" s="431" t="str">
        <f t="shared" si="31"/>
        <v/>
      </c>
      <c r="P371" s="457" t="str">
        <f t="shared" si="28"/>
        <v xml:space="preserve"> </v>
      </c>
      <c r="Q371" s="428"/>
      <c r="R371" s="428"/>
      <c r="S371" s="428"/>
      <c r="T371" s="428"/>
      <c r="U371" s="428"/>
      <c r="V371" s="428"/>
      <c r="W371" s="421"/>
      <c r="X371" s="428"/>
      <c r="Y371" s="429"/>
      <c r="Z371" s="427"/>
      <c r="AA371" s="427"/>
      <c r="AB371" s="427"/>
      <c r="AC371" s="428"/>
      <c r="AD371" s="433" t="str">
        <f t="shared" si="32"/>
        <v/>
      </c>
      <c r="AE371" s="457" t="str">
        <f t="shared" si="29"/>
        <v xml:space="preserve"> </v>
      </c>
      <c r="AF371" s="428"/>
      <c r="AU371" s="434">
        <v>7</v>
      </c>
      <c r="AV371" s="434">
        <v>4</v>
      </c>
      <c r="AW371" s="434">
        <v>9</v>
      </c>
      <c r="AX371" s="435" t="str">
        <f t="shared" si="30"/>
        <v>749</v>
      </c>
      <c r="AY371" s="434" t="s">
        <v>94</v>
      </c>
    </row>
    <row r="372" spans="1:51">
      <c r="A372" s="425"/>
      <c r="B372" s="426"/>
      <c r="C372" s="425"/>
      <c r="D372" s="425"/>
      <c r="E372" s="425"/>
      <c r="F372" s="425"/>
      <c r="G372" s="425"/>
      <c r="H372" s="427"/>
      <c r="I372" s="428"/>
      <c r="J372" s="428"/>
      <c r="K372" s="428"/>
      <c r="L372" s="427"/>
      <c r="M372" s="428"/>
      <c r="N372" s="427"/>
      <c r="O372" s="431" t="str">
        <f t="shared" si="31"/>
        <v/>
      </c>
      <c r="P372" s="457" t="str">
        <f t="shared" si="28"/>
        <v xml:space="preserve"> </v>
      </c>
      <c r="Q372" s="428"/>
      <c r="R372" s="428"/>
      <c r="S372" s="428"/>
      <c r="T372" s="428"/>
      <c r="U372" s="428"/>
      <c r="V372" s="428"/>
      <c r="W372" s="421"/>
      <c r="X372" s="428"/>
      <c r="Y372" s="429"/>
      <c r="Z372" s="427"/>
      <c r="AA372" s="427"/>
      <c r="AB372" s="427"/>
      <c r="AC372" s="428"/>
      <c r="AD372" s="433" t="str">
        <f t="shared" si="32"/>
        <v/>
      </c>
      <c r="AE372" s="457" t="str">
        <f t="shared" si="29"/>
        <v xml:space="preserve"> </v>
      </c>
      <c r="AF372" s="428"/>
      <c r="AU372" s="434">
        <v>7</v>
      </c>
      <c r="AV372" s="434">
        <v>4</v>
      </c>
      <c r="AW372" s="434">
        <v>8</v>
      </c>
      <c r="AX372" s="435" t="str">
        <f t="shared" si="30"/>
        <v>748</v>
      </c>
      <c r="AY372" s="434" t="s">
        <v>94</v>
      </c>
    </row>
    <row r="373" spans="1:51">
      <c r="A373" s="425"/>
      <c r="B373" s="426"/>
      <c r="C373" s="425"/>
      <c r="D373" s="425"/>
      <c r="E373" s="425"/>
      <c r="F373" s="425"/>
      <c r="G373" s="425"/>
      <c r="H373" s="427"/>
      <c r="I373" s="428"/>
      <c r="J373" s="428"/>
      <c r="K373" s="428"/>
      <c r="L373" s="427"/>
      <c r="M373" s="428"/>
      <c r="N373" s="427"/>
      <c r="O373" s="431" t="str">
        <f t="shared" si="31"/>
        <v/>
      </c>
      <c r="P373" s="457" t="str">
        <f t="shared" si="28"/>
        <v xml:space="preserve"> </v>
      </c>
      <c r="Q373" s="428"/>
      <c r="R373" s="428"/>
      <c r="S373" s="428"/>
      <c r="T373" s="428"/>
      <c r="U373" s="428"/>
      <c r="V373" s="428"/>
      <c r="W373" s="421"/>
      <c r="X373" s="428"/>
      <c r="Y373" s="429"/>
      <c r="Z373" s="427"/>
      <c r="AA373" s="427"/>
      <c r="AB373" s="427"/>
      <c r="AC373" s="428"/>
      <c r="AD373" s="433" t="str">
        <f t="shared" si="32"/>
        <v/>
      </c>
      <c r="AE373" s="457" t="str">
        <f t="shared" si="29"/>
        <v xml:space="preserve"> </v>
      </c>
      <c r="AF373" s="428"/>
      <c r="AU373" s="434">
        <v>7</v>
      </c>
      <c r="AV373" s="434">
        <v>4</v>
      </c>
      <c r="AW373" s="434">
        <v>7</v>
      </c>
      <c r="AX373" s="435" t="str">
        <f t="shared" si="30"/>
        <v>747</v>
      </c>
      <c r="AY373" s="434" t="s">
        <v>94</v>
      </c>
    </row>
    <row r="374" spans="1:51">
      <c r="A374" s="425"/>
      <c r="B374" s="426"/>
      <c r="C374" s="425"/>
      <c r="D374" s="425"/>
      <c r="E374" s="425"/>
      <c r="F374" s="425"/>
      <c r="G374" s="425"/>
      <c r="H374" s="427"/>
      <c r="I374" s="428"/>
      <c r="J374" s="428"/>
      <c r="K374" s="428"/>
      <c r="L374" s="427"/>
      <c r="M374" s="428"/>
      <c r="N374" s="427"/>
      <c r="O374" s="431" t="str">
        <f t="shared" si="31"/>
        <v/>
      </c>
      <c r="P374" s="457" t="str">
        <f t="shared" si="28"/>
        <v xml:space="preserve"> </v>
      </c>
      <c r="Q374" s="428"/>
      <c r="R374" s="428"/>
      <c r="S374" s="428"/>
      <c r="T374" s="428"/>
      <c r="U374" s="428"/>
      <c r="V374" s="428"/>
      <c r="W374" s="421"/>
      <c r="X374" s="428"/>
      <c r="Y374" s="429"/>
      <c r="Z374" s="427"/>
      <c r="AA374" s="427"/>
      <c r="AB374" s="427"/>
      <c r="AC374" s="428"/>
      <c r="AD374" s="433" t="str">
        <f t="shared" si="32"/>
        <v/>
      </c>
      <c r="AE374" s="457" t="str">
        <f t="shared" si="29"/>
        <v xml:space="preserve"> </v>
      </c>
      <c r="AF374" s="428"/>
      <c r="AU374" s="434">
        <v>7</v>
      </c>
      <c r="AV374" s="434">
        <v>4</v>
      </c>
      <c r="AW374" s="434">
        <v>6</v>
      </c>
      <c r="AX374" s="435" t="str">
        <f t="shared" si="30"/>
        <v>746</v>
      </c>
      <c r="AY374" s="434" t="s">
        <v>96</v>
      </c>
    </row>
    <row r="375" spans="1:51">
      <c r="A375" s="425"/>
      <c r="B375" s="426"/>
      <c r="C375" s="425"/>
      <c r="D375" s="425"/>
      <c r="E375" s="425"/>
      <c r="F375" s="425"/>
      <c r="G375" s="425"/>
      <c r="H375" s="427"/>
      <c r="I375" s="428"/>
      <c r="J375" s="428"/>
      <c r="K375" s="428"/>
      <c r="L375" s="427"/>
      <c r="M375" s="428"/>
      <c r="N375" s="427"/>
      <c r="O375" s="431" t="str">
        <f t="shared" si="31"/>
        <v/>
      </c>
      <c r="P375" s="457" t="str">
        <f t="shared" si="28"/>
        <v xml:space="preserve"> </v>
      </c>
      <c r="Q375" s="428"/>
      <c r="R375" s="428"/>
      <c r="S375" s="428"/>
      <c r="T375" s="428"/>
      <c r="U375" s="428"/>
      <c r="V375" s="428"/>
      <c r="W375" s="421"/>
      <c r="X375" s="428"/>
      <c r="Y375" s="429"/>
      <c r="Z375" s="427"/>
      <c r="AA375" s="427"/>
      <c r="AB375" s="427"/>
      <c r="AC375" s="428"/>
      <c r="AD375" s="433" t="str">
        <f t="shared" si="32"/>
        <v/>
      </c>
      <c r="AE375" s="457" t="str">
        <f t="shared" si="29"/>
        <v xml:space="preserve"> </v>
      </c>
      <c r="AF375" s="428"/>
      <c r="AU375" s="434">
        <v>7</v>
      </c>
      <c r="AV375" s="434">
        <v>4</v>
      </c>
      <c r="AW375" s="434">
        <v>5</v>
      </c>
      <c r="AX375" s="435" t="str">
        <f t="shared" si="30"/>
        <v>745</v>
      </c>
      <c r="AY375" s="434" t="s">
        <v>96</v>
      </c>
    </row>
    <row r="376" spans="1:51">
      <c r="A376" s="425"/>
      <c r="B376" s="426"/>
      <c r="C376" s="425"/>
      <c r="D376" s="425"/>
      <c r="E376" s="425"/>
      <c r="F376" s="425"/>
      <c r="G376" s="425"/>
      <c r="H376" s="427"/>
      <c r="I376" s="428"/>
      <c r="J376" s="428"/>
      <c r="K376" s="428"/>
      <c r="L376" s="427"/>
      <c r="M376" s="428"/>
      <c r="N376" s="427"/>
      <c r="O376" s="431" t="str">
        <f t="shared" si="31"/>
        <v/>
      </c>
      <c r="P376" s="457" t="str">
        <f t="shared" si="28"/>
        <v xml:space="preserve"> </v>
      </c>
      <c r="Q376" s="428"/>
      <c r="R376" s="428"/>
      <c r="S376" s="428"/>
      <c r="T376" s="428"/>
      <c r="U376" s="428"/>
      <c r="V376" s="428"/>
      <c r="W376" s="421"/>
      <c r="X376" s="428"/>
      <c r="Y376" s="429"/>
      <c r="Z376" s="427"/>
      <c r="AA376" s="427"/>
      <c r="AB376" s="427"/>
      <c r="AC376" s="428"/>
      <c r="AD376" s="433" t="str">
        <f t="shared" si="32"/>
        <v/>
      </c>
      <c r="AE376" s="457" t="str">
        <f t="shared" si="29"/>
        <v xml:space="preserve"> </v>
      </c>
      <c r="AF376" s="428"/>
      <c r="AU376" s="434">
        <v>7</v>
      </c>
      <c r="AV376" s="434">
        <v>4</v>
      </c>
      <c r="AW376" s="434">
        <v>4</v>
      </c>
      <c r="AX376" s="435" t="str">
        <f t="shared" si="30"/>
        <v>744</v>
      </c>
      <c r="AY376" s="434" t="s">
        <v>96</v>
      </c>
    </row>
    <row r="377" spans="1:51">
      <c r="A377" s="425"/>
      <c r="B377" s="426"/>
      <c r="C377" s="425"/>
      <c r="D377" s="425"/>
      <c r="E377" s="425"/>
      <c r="F377" s="425"/>
      <c r="G377" s="425"/>
      <c r="H377" s="427"/>
      <c r="I377" s="428"/>
      <c r="J377" s="428"/>
      <c r="K377" s="428"/>
      <c r="L377" s="427"/>
      <c r="M377" s="428"/>
      <c r="N377" s="427"/>
      <c r="O377" s="431" t="str">
        <f t="shared" si="31"/>
        <v/>
      </c>
      <c r="P377" s="457" t="str">
        <f t="shared" si="28"/>
        <v xml:space="preserve"> </v>
      </c>
      <c r="Q377" s="428"/>
      <c r="R377" s="428"/>
      <c r="S377" s="428"/>
      <c r="T377" s="428"/>
      <c r="U377" s="428"/>
      <c r="V377" s="428"/>
      <c r="W377" s="421"/>
      <c r="X377" s="428"/>
      <c r="Y377" s="429"/>
      <c r="Z377" s="427"/>
      <c r="AA377" s="427"/>
      <c r="AB377" s="427"/>
      <c r="AC377" s="428"/>
      <c r="AD377" s="433" t="str">
        <f t="shared" si="32"/>
        <v/>
      </c>
      <c r="AE377" s="457" t="str">
        <f t="shared" si="29"/>
        <v xml:space="preserve"> </v>
      </c>
      <c r="AF377" s="428"/>
      <c r="AU377" s="434">
        <v>7</v>
      </c>
      <c r="AV377" s="434">
        <v>4</v>
      </c>
      <c r="AW377" s="434">
        <v>3</v>
      </c>
      <c r="AX377" s="435" t="str">
        <f t="shared" si="30"/>
        <v>743</v>
      </c>
      <c r="AY377" s="434" t="s">
        <v>96</v>
      </c>
    </row>
    <row r="378" spans="1:51">
      <c r="A378" s="425"/>
      <c r="B378" s="426"/>
      <c r="C378" s="425"/>
      <c r="D378" s="425"/>
      <c r="E378" s="425"/>
      <c r="F378" s="425"/>
      <c r="G378" s="425"/>
      <c r="H378" s="427"/>
      <c r="I378" s="428"/>
      <c r="J378" s="428"/>
      <c r="K378" s="428"/>
      <c r="L378" s="427"/>
      <c r="M378" s="428"/>
      <c r="N378" s="427"/>
      <c r="O378" s="431" t="str">
        <f t="shared" si="31"/>
        <v/>
      </c>
      <c r="P378" s="457" t="str">
        <f t="shared" si="28"/>
        <v xml:space="preserve"> </v>
      </c>
      <c r="Q378" s="428"/>
      <c r="R378" s="428"/>
      <c r="S378" s="428"/>
      <c r="T378" s="428"/>
      <c r="U378" s="428"/>
      <c r="V378" s="428"/>
      <c r="W378" s="421"/>
      <c r="X378" s="428"/>
      <c r="Y378" s="429"/>
      <c r="Z378" s="427"/>
      <c r="AA378" s="427"/>
      <c r="AB378" s="427"/>
      <c r="AC378" s="428"/>
      <c r="AD378" s="433" t="str">
        <f t="shared" si="32"/>
        <v/>
      </c>
      <c r="AE378" s="457" t="str">
        <f t="shared" si="29"/>
        <v xml:space="preserve"> </v>
      </c>
      <c r="AF378" s="428"/>
      <c r="AU378" s="434">
        <v>7</v>
      </c>
      <c r="AV378" s="434">
        <v>4</v>
      </c>
      <c r="AW378" s="434">
        <v>2</v>
      </c>
      <c r="AX378" s="435" t="str">
        <f t="shared" si="30"/>
        <v>742</v>
      </c>
      <c r="AY378" s="434" t="s">
        <v>96</v>
      </c>
    </row>
    <row r="379" spans="1:51">
      <c r="A379" s="425"/>
      <c r="B379" s="426"/>
      <c r="C379" s="425"/>
      <c r="D379" s="425"/>
      <c r="E379" s="425"/>
      <c r="F379" s="425"/>
      <c r="G379" s="425"/>
      <c r="H379" s="427"/>
      <c r="I379" s="428"/>
      <c r="J379" s="428"/>
      <c r="K379" s="428"/>
      <c r="L379" s="427"/>
      <c r="M379" s="428"/>
      <c r="N379" s="427"/>
      <c r="O379" s="431" t="str">
        <f t="shared" si="31"/>
        <v/>
      </c>
      <c r="P379" s="457" t="str">
        <f t="shared" si="28"/>
        <v xml:space="preserve"> </v>
      </c>
      <c r="Q379" s="428"/>
      <c r="R379" s="428"/>
      <c r="S379" s="428"/>
      <c r="T379" s="428"/>
      <c r="U379" s="428"/>
      <c r="V379" s="428"/>
      <c r="W379" s="421"/>
      <c r="X379" s="428"/>
      <c r="Y379" s="429"/>
      <c r="Z379" s="427"/>
      <c r="AA379" s="427"/>
      <c r="AB379" s="427"/>
      <c r="AC379" s="428"/>
      <c r="AD379" s="433" t="str">
        <f t="shared" si="32"/>
        <v/>
      </c>
      <c r="AE379" s="457" t="str">
        <f t="shared" si="29"/>
        <v xml:space="preserve"> </v>
      </c>
      <c r="AF379" s="428"/>
      <c r="AU379" s="434">
        <v>7</v>
      </c>
      <c r="AV379" s="434">
        <v>4</v>
      </c>
      <c r="AW379" s="434">
        <v>1</v>
      </c>
      <c r="AX379" s="435" t="str">
        <f t="shared" si="30"/>
        <v>741</v>
      </c>
      <c r="AY379" s="434" t="s">
        <v>96</v>
      </c>
    </row>
    <row r="380" spans="1:51">
      <c r="A380" s="425"/>
      <c r="B380" s="426"/>
      <c r="C380" s="425"/>
      <c r="D380" s="425"/>
      <c r="E380" s="425"/>
      <c r="F380" s="425"/>
      <c r="G380" s="425"/>
      <c r="H380" s="427"/>
      <c r="I380" s="428"/>
      <c r="J380" s="428"/>
      <c r="K380" s="428"/>
      <c r="L380" s="427"/>
      <c r="M380" s="428"/>
      <c r="N380" s="427"/>
      <c r="O380" s="431" t="str">
        <f t="shared" si="31"/>
        <v/>
      </c>
      <c r="P380" s="457" t="str">
        <f t="shared" si="28"/>
        <v xml:space="preserve"> </v>
      </c>
      <c r="Q380" s="428"/>
      <c r="R380" s="428"/>
      <c r="S380" s="428"/>
      <c r="T380" s="428"/>
      <c r="U380" s="428"/>
      <c r="V380" s="428"/>
      <c r="W380" s="421"/>
      <c r="X380" s="428"/>
      <c r="Y380" s="429"/>
      <c r="Z380" s="427"/>
      <c r="AA380" s="427"/>
      <c r="AB380" s="427"/>
      <c r="AC380" s="428"/>
      <c r="AD380" s="433" t="str">
        <f t="shared" si="32"/>
        <v/>
      </c>
      <c r="AE380" s="457" t="str">
        <f t="shared" si="29"/>
        <v xml:space="preserve"> </v>
      </c>
      <c r="AF380" s="428"/>
      <c r="AU380" s="434">
        <v>7</v>
      </c>
      <c r="AV380" s="434">
        <v>3</v>
      </c>
      <c r="AW380" s="434">
        <v>10</v>
      </c>
      <c r="AX380" s="435" t="str">
        <f t="shared" si="30"/>
        <v>7310</v>
      </c>
      <c r="AY380" s="434" t="s">
        <v>96</v>
      </c>
    </row>
    <row r="381" spans="1:51">
      <c r="A381" s="425"/>
      <c r="B381" s="426"/>
      <c r="C381" s="425"/>
      <c r="D381" s="425"/>
      <c r="E381" s="425"/>
      <c r="F381" s="425"/>
      <c r="G381" s="425"/>
      <c r="H381" s="427"/>
      <c r="I381" s="428"/>
      <c r="J381" s="428"/>
      <c r="K381" s="428"/>
      <c r="L381" s="427"/>
      <c r="M381" s="428"/>
      <c r="N381" s="427"/>
      <c r="O381" s="431" t="str">
        <f t="shared" si="31"/>
        <v/>
      </c>
      <c r="P381" s="457" t="str">
        <f t="shared" si="28"/>
        <v xml:space="preserve"> </v>
      </c>
      <c r="Q381" s="428"/>
      <c r="R381" s="428"/>
      <c r="S381" s="428"/>
      <c r="T381" s="428"/>
      <c r="U381" s="428"/>
      <c r="V381" s="428"/>
      <c r="W381" s="421"/>
      <c r="X381" s="428"/>
      <c r="Y381" s="429"/>
      <c r="Z381" s="427"/>
      <c r="AA381" s="427"/>
      <c r="AB381" s="427"/>
      <c r="AC381" s="428"/>
      <c r="AD381" s="433" t="str">
        <f t="shared" si="32"/>
        <v/>
      </c>
      <c r="AE381" s="457" t="str">
        <f t="shared" si="29"/>
        <v xml:space="preserve"> </v>
      </c>
      <c r="AF381" s="428"/>
      <c r="AU381" s="434">
        <v>7</v>
      </c>
      <c r="AV381" s="434">
        <v>3</v>
      </c>
      <c r="AW381" s="434">
        <v>9</v>
      </c>
      <c r="AX381" s="435" t="str">
        <f t="shared" si="30"/>
        <v>739</v>
      </c>
      <c r="AY381" s="434" t="s">
        <v>96</v>
      </c>
    </row>
    <row r="382" spans="1:51">
      <c r="A382" s="425"/>
      <c r="B382" s="426"/>
      <c r="C382" s="425"/>
      <c r="D382" s="425"/>
      <c r="E382" s="425"/>
      <c r="F382" s="425"/>
      <c r="G382" s="425"/>
      <c r="H382" s="427"/>
      <c r="I382" s="428"/>
      <c r="J382" s="428"/>
      <c r="K382" s="428"/>
      <c r="L382" s="427"/>
      <c r="M382" s="428"/>
      <c r="N382" s="427"/>
      <c r="O382" s="431" t="str">
        <f t="shared" si="31"/>
        <v/>
      </c>
      <c r="P382" s="457" t="str">
        <f t="shared" si="28"/>
        <v xml:space="preserve"> </v>
      </c>
      <c r="Q382" s="428"/>
      <c r="R382" s="428"/>
      <c r="S382" s="428"/>
      <c r="T382" s="428"/>
      <c r="U382" s="428"/>
      <c r="V382" s="428"/>
      <c r="W382" s="421"/>
      <c r="X382" s="428"/>
      <c r="Y382" s="429"/>
      <c r="Z382" s="427"/>
      <c r="AA382" s="427"/>
      <c r="AB382" s="427"/>
      <c r="AC382" s="428"/>
      <c r="AD382" s="433" t="str">
        <f t="shared" si="32"/>
        <v/>
      </c>
      <c r="AE382" s="457" t="str">
        <f t="shared" si="29"/>
        <v xml:space="preserve"> </v>
      </c>
      <c r="AF382" s="428"/>
      <c r="AU382" s="434">
        <v>7</v>
      </c>
      <c r="AV382" s="434">
        <v>3</v>
      </c>
      <c r="AW382" s="434">
        <v>8</v>
      </c>
      <c r="AX382" s="435" t="str">
        <f t="shared" si="30"/>
        <v>738</v>
      </c>
      <c r="AY382" s="434" t="s">
        <v>96</v>
      </c>
    </row>
    <row r="383" spans="1:51">
      <c r="A383" s="425"/>
      <c r="B383" s="426"/>
      <c r="C383" s="425"/>
      <c r="D383" s="425"/>
      <c r="E383" s="425"/>
      <c r="F383" s="425"/>
      <c r="G383" s="425"/>
      <c r="H383" s="427"/>
      <c r="I383" s="428"/>
      <c r="J383" s="428"/>
      <c r="K383" s="428"/>
      <c r="L383" s="427"/>
      <c r="M383" s="428"/>
      <c r="N383" s="427"/>
      <c r="O383" s="431" t="str">
        <f t="shared" si="31"/>
        <v/>
      </c>
      <c r="P383" s="457" t="str">
        <f t="shared" si="28"/>
        <v xml:space="preserve"> </v>
      </c>
      <c r="Q383" s="428"/>
      <c r="R383" s="428"/>
      <c r="S383" s="428"/>
      <c r="T383" s="428"/>
      <c r="U383" s="428"/>
      <c r="V383" s="428"/>
      <c r="W383" s="421"/>
      <c r="X383" s="428"/>
      <c r="Y383" s="429"/>
      <c r="Z383" s="427"/>
      <c r="AA383" s="427"/>
      <c r="AB383" s="427"/>
      <c r="AC383" s="428"/>
      <c r="AD383" s="433" t="str">
        <f t="shared" si="32"/>
        <v/>
      </c>
      <c r="AE383" s="457" t="str">
        <f t="shared" si="29"/>
        <v xml:space="preserve"> </v>
      </c>
      <c r="AF383" s="428"/>
      <c r="AU383" s="434">
        <v>7</v>
      </c>
      <c r="AV383" s="434">
        <v>3</v>
      </c>
      <c r="AW383" s="434">
        <v>7</v>
      </c>
      <c r="AX383" s="435" t="str">
        <f t="shared" si="30"/>
        <v>737</v>
      </c>
      <c r="AY383" s="434" t="s">
        <v>96</v>
      </c>
    </row>
    <row r="384" spans="1:51">
      <c r="A384" s="425"/>
      <c r="B384" s="426"/>
      <c r="C384" s="425"/>
      <c r="D384" s="425"/>
      <c r="E384" s="425"/>
      <c r="F384" s="425"/>
      <c r="G384" s="425"/>
      <c r="H384" s="427"/>
      <c r="I384" s="428"/>
      <c r="J384" s="428"/>
      <c r="K384" s="428"/>
      <c r="L384" s="427"/>
      <c r="M384" s="428"/>
      <c r="N384" s="427"/>
      <c r="O384" s="431" t="str">
        <f t="shared" si="31"/>
        <v/>
      </c>
      <c r="P384" s="457" t="str">
        <f t="shared" si="28"/>
        <v xml:space="preserve"> </v>
      </c>
      <c r="Q384" s="428"/>
      <c r="R384" s="428"/>
      <c r="S384" s="428"/>
      <c r="T384" s="428"/>
      <c r="U384" s="428"/>
      <c r="V384" s="428"/>
      <c r="W384" s="421"/>
      <c r="X384" s="428"/>
      <c r="Y384" s="429"/>
      <c r="Z384" s="427"/>
      <c r="AA384" s="427"/>
      <c r="AB384" s="427"/>
      <c r="AC384" s="428"/>
      <c r="AD384" s="433" t="str">
        <f t="shared" si="32"/>
        <v/>
      </c>
      <c r="AE384" s="457" t="str">
        <f t="shared" si="29"/>
        <v xml:space="preserve"> </v>
      </c>
      <c r="AF384" s="428"/>
      <c r="AU384" s="434">
        <v>7</v>
      </c>
      <c r="AV384" s="434">
        <v>3</v>
      </c>
      <c r="AW384" s="434">
        <v>6</v>
      </c>
      <c r="AX384" s="435" t="str">
        <f t="shared" si="30"/>
        <v>736</v>
      </c>
      <c r="AY384" s="434" t="s">
        <v>96</v>
      </c>
    </row>
    <row r="385" spans="1:51">
      <c r="A385" s="425"/>
      <c r="B385" s="426"/>
      <c r="C385" s="425"/>
      <c r="D385" s="425"/>
      <c r="E385" s="425"/>
      <c r="F385" s="425"/>
      <c r="G385" s="425"/>
      <c r="H385" s="427"/>
      <c r="I385" s="428"/>
      <c r="J385" s="428"/>
      <c r="K385" s="428"/>
      <c r="L385" s="427"/>
      <c r="M385" s="428"/>
      <c r="N385" s="427"/>
      <c r="O385" s="431" t="str">
        <f t="shared" si="31"/>
        <v/>
      </c>
      <c r="P385" s="457" t="str">
        <f t="shared" si="28"/>
        <v xml:space="preserve"> </v>
      </c>
      <c r="Q385" s="428"/>
      <c r="R385" s="428"/>
      <c r="S385" s="428"/>
      <c r="T385" s="428"/>
      <c r="U385" s="428"/>
      <c r="V385" s="428"/>
      <c r="W385" s="421"/>
      <c r="X385" s="428"/>
      <c r="Y385" s="429"/>
      <c r="Z385" s="427"/>
      <c r="AA385" s="427"/>
      <c r="AB385" s="427"/>
      <c r="AC385" s="428"/>
      <c r="AD385" s="433" t="str">
        <f t="shared" si="32"/>
        <v/>
      </c>
      <c r="AE385" s="457" t="str">
        <f t="shared" si="29"/>
        <v xml:space="preserve"> </v>
      </c>
      <c r="AF385" s="428"/>
      <c r="AU385" s="434">
        <v>7</v>
      </c>
      <c r="AV385" s="434">
        <v>3</v>
      </c>
      <c r="AW385" s="434">
        <v>5</v>
      </c>
      <c r="AX385" s="435" t="str">
        <f t="shared" si="30"/>
        <v>735</v>
      </c>
      <c r="AY385" s="434" t="s">
        <v>96</v>
      </c>
    </row>
    <row r="386" spans="1:51">
      <c r="A386" s="425"/>
      <c r="B386" s="426"/>
      <c r="C386" s="425"/>
      <c r="D386" s="425"/>
      <c r="E386" s="425"/>
      <c r="F386" s="425"/>
      <c r="G386" s="425"/>
      <c r="H386" s="427"/>
      <c r="I386" s="428"/>
      <c r="J386" s="428"/>
      <c r="K386" s="428"/>
      <c r="L386" s="427"/>
      <c r="M386" s="428"/>
      <c r="N386" s="427"/>
      <c r="O386" s="431" t="str">
        <f t="shared" si="31"/>
        <v/>
      </c>
      <c r="P386" s="457" t="str">
        <f t="shared" si="28"/>
        <v xml:space="preserve"> </v>
      </c>
      <c r="Q386" s="428"/>
      <c r="R386" s="428"/>
      <c r="S386" s="428"/>
      <c r="T386" s="428"/>
      <c r="U386" s="428"/>
      <c r="V386" s="428"/>
      <c r="W386" s="421"/>
      <c r="X386" s="428"/>
      <c r="Y386" s="429"/>
      <c r="Z386" s="427"/>
      <c r="AA386" s="427"/>
      <c r="AB386" s="427"/>
      <c r="AC386" s="428"/>
      <c r="AD386" s="433" t="str">
        <f t="shared" si="32"/>
        <v/>
      </c>
      <c r="AE386" s="457" t="str">
        <f t="shared" si="29"/>
        <v xml:space="preserve"> </v>
      </c>
      <c r="AF386" s="428"/>
      <c r="AU386" s="434">
        <v>7</v>
      </c>
      <c r="AV386" s="434">
        <v>3</v>
      </c>
      <c r="AW386" s="434">
        <v>4</v>
      </c>
      <c r="AX386" s="435" t="str">
        <f t="shared" si="30"/>
        <v>734</v>
      </c>
      <c r="AY386" s="434" t="s">
        <v>102</v>
      </c>
    </row>
    <row r="387" spans="1:51">
      <c r="A387" s="425"/>
      <c r="B387" s="426"/>
      <c r="C387" s="425"/>
      <c r="D387" s="425"/>
      <c r="E387" s="425"/>
      <c r="F387" s="425"/>
      <c r="G387" s="425"/>
      <c r="H387" s="427"/>
      <c r="I387" s="428"/>
      <c r="J387" s="428"/>
      <c r="K387" s="428"/>
      <c r="L387" s="427"/>
      <c r="M387" s="428"/>
      <c r="N387" s="427"/>
      <c r="O387" s="431" t="str">
        <f t="shared" si="31"/>
        <v/>
      </c>
      <c r="P387" s="457" t="str">
        <f t="shared" si="28"/>
        <v xml:space="preserve"> </v>
      </c>
      <c r="Q387" s="428"/>
      <c r="R387" s="428"/>
      <c r="S387" s="428"/>
      <c r="T387" s="428"/>
      <c r="U387" s="428"/>
      <c r="V387" s="428"/>
      <c r="W387" s="421"/>
      <c r="X387" s="428"/>
      <c r="Y387" s="429"/>
      <c r="Z387" s="427"/>
      <c r="AA387" s="427"/>
      <c r="AB387" s="427"/>
      <c r="AC387" s="428"/>
      <c r="AD387" s="433" t="str">
        <f t="shared" si="32"/>
        <v/>
      </c>
      <c r="AE387" s="457" t="str">
        <f t="shared" si="29"/>
        <v xml:space="preserve"> </v>
      </c>
      <c r="AF387" s="428"/>
      <c r="AU387" s="434">
        <v>7</v>
      </c>
      <c r="AV387" s="434">
        <v>3</v>
      </c>
      <c r="AW387" s="434">
        <v>3</v>
      </c>
      <c r="AX387" s="435" t="str">
        <f t="shared" si="30"/>
        <v>733</v>
      </c>
      <c r="AY387" s="434" t="s">
        <v>102</v>
      </c>
    </row>
    <row r="388" spans="1:51">
      <c r="A388" s="425"/>
      <c r="B388" s="426"/>
      <c r="C388" s="425"/>
      <c r="D388" s="425"/>
      <c r="E388" s="425"/>
      <c r="F388" s="425"/>
      <c r="G388" s="425"/>
      <c r="H388" s="427"/>
      <c r="I388" s="428"/>
      <c r="J388" s="428"/>
      <c r="K388" s="428"/>
      <c r="L388" s="427"/>
      <c r="M388" s="428"/>
      <c r="N388" s="427"/>
      <c r="O388" s="431" t="str">
        <f t="shared" si="31"/>
        <v/>
      </c>
      <c r="P388" s="457" t="str">
        <f t="shared" si="28"/>
        <v xml:space="preserve"> </v>
      </c>
      <c r="Q388" s="428"/>
      <c r="R388" s="428"/>
      <c r="S388" s="428"/>
      <c r="T388" s="428"/>
      <c r="U388" s="428"/>
      <c r="V388" s="428"/>
      <c r="W388" s="421"/>
      <c r="X388" s="428"/>
      <c r="Y388" s="429"/>
      <c r="Z388" s="427"/>
      <c r="AA388" s="427"/>
      <c r="AB388" s="427"/>
      <c r="AC388" s="428"/>
      <c r="AD388" s="433" t="str">
        <f t="shared" si="32"/>
        <v/>
      </c>
      <c r="AE388" s="457" t="str">
        <f t="shared" si="29"/>
        <v xml:space="preserve"> </v>
      </c>
      <c r="AF388" s="428"/>
      <c r="AU388" s="434">
        <v>7</v>
      </c>
      <c r="AV388" s="434">
        <v>3</v>
      </c>
      <c r="AW388" s="434">
        <v>2</v>
      </c>
      <c r="AX388" s="435" t="str">
        <f t="shared" si="30"/>
        <v>732</v>
      </c>
      <c r="AY388" s="434" t="s">
        <v>102</v>
      </c>
    </row>
    <row r="389" spans="1:51">
      <c r="A389" s="425"/>
      <c r="B389" s="426"/>
      <c r="C389" s="425"/>
      <c r="D389" s="425"/>
      <c r="E389" s="425"/>
      <c r="F389" s="425"/>
      <c r="G389" s="425"/>
      <c r="H389" s="427"/>
      <c r="I389" s="428"/>
      <c r="J389" s="428"/>
      <c r="K389" s="428"/>
      <c r="L389" s="427"/>
      <c r="M389" s="428"/>
      <c r="N389" s="427"/>
      <c r="O389" s="431" t="str">
        <f t="shared" si="31"/>
        <v/>
      </c>
      <c r="P389" s="457" t="str">
        <f t="shared" si="28"/>
        <v xml:space="preserve"> </v>
      </c>
      <c r="Q389" s="428"/>
      <c r="R389" s="428"/>
      <c r="S389" s="428"/>
      <c r="T389" s="428"/>
      <c r="U389" s="428"/>
      <c r="V389" s="428"/>
      <c r="W389" s="421"/>
      <c r="X389" s="428"/>
      <c r="Y389" s="429"/>
      <c r="Z389" s="427"/>
      <c r="AA389" s="427"/>
      <c r="AB389" s="427"/>
      <c r="AC389" s="428"/>
      <c r="AD389" s="433" t="str">
        <f t="shared" si="32"/>
        <v/>
      </c>
      <c r="AE389" s="457" t="str">
        <f t="shared" si="29"/>
        <v xml:space="preserve"> </v>
      </c>
      <c r="AF389" s="428"/>
      <c r="AU389" s="434">
        <v>7</v>
      </c>
      <c r="AV389" s="434">
        <v>3</v>
      </c>
      <c r="AW389" s="434">
        <v>1</v>
      </c>
      <c r="AX389" s="435" t="str">
        <f t="shared" si="30"/>
        <v>731</v>
      </c>
      <c r="AY389" s="434" t="s">
        <v>102</v>
      </c>
    </row>
    <row r="390" spans="1:51">
      <c r="A390" s="425"/>
      <c r="B390" s="426"/>
      <c r="C390" s="425"/>
      <c r="D390" s="425"/>
      <c r="E390" s="425"/>
      <c r="F390" s="425"/>
      <c r="G390" s="425"/>
      <c r="H390" s="427"/>
      <c r="I390" s="428"/>
      <c r="J390" s="428"/>
      <c r="K390" s="428"/>
      <c r="L390" s="427"/>
      <c r="M390" s="428"/>
      <c r="N390" s="427"/>
      <c r="O390" s="431" t="str">
        <f t="shared" si="31"/>
        <v/>
      </c>
      <c r="P390" s="457" t="str">
        <f t="shared" si="28"/>
        <v xml:space="preserve"> </v>
      </c>
      <c r="Q390" s="428"/>
      <c r="R390" s="428"/>
      <c r="S390" s="428"/>
      <c r="T390" s="428"/>
      <c r="U390" s="428"/>
      <c r="V390" s="428"/>
      <c r="W390" s="421"/>
      <c r="X390" s="428"/>
      <c r="Y390" s="429"/>
      <c r="Z390" s="427"/>
      <c r="AA390" s="427"/>
      <c r="AB390" s="427"/>
      <c r="AC390" s="428"/>
      <c r="AD390" s="433" t="str">
        <f t="shared" si="32"/>
        <v/>
      </c>
      <c r="AE390" s="457" t="str">
        <f t="shared" si="29"/>
        <v xml:space="preserve"> </v>
      </c>
      <c r="AF390" s="428"/>
      <c r="AU390" s="434">
        <v>7</v>
      </c>
      <c r="AV390" s="434">
        <v>2</v>
      </c>
      <c r="AW390" s="434">
        <v>10</v>
      </c>
      <c r="AX390" s="435" t="str">
        <f t="shared" si="30"/>
        <v>7210</v>
      </c>
      <c r="AY390" s="434" t="s">
        <v>96</v>
      </c>
    </row>
    <row r="391" spans="1:51">
      <c r="A391" s="425"/>
      <c r="B391" s="426"/>
      <c r="C391" s="425"/>
      <c r="D391" s="425"/>
      <c r="E391" s="425"/>
      <c r="F391" s="425"/>
      <c r="G391" s="425"/>
      <c r="H391" s="427"/>
      <c r="I391" s="428"/>
      <c r="J391" s="428"/>
      <c r="K391" s="428"/>
      <c r="L391" s="427"/>
      <c r="M391" s="428"/>
      <c r="N391" s="427"/>
      <c r="O391" s="431" t="str">
        <f t="shared" si="31"/>
        <v/>
      </c>
      <c r="P391" s="457" t="str">
        <f t="shared" si="28"/>
        <v xml:space="preserve"> </v>
      </c>
      <c r="Q391" s="428"/>
      <c r="R391" s="428"/>
      <c r="S391" s="428"/>
      <c r="T391" s="428"/>
      <c r="U391" s="428"/>
      <c r="V391" s="428"/>
      <c r="W391" s="421"/>
      <c r="X391" s="428"/>
      <c r="Y391" s="429"/>
      <c r="Z391" s="427"/>
      <c r="AA391" s="427"/>
      <c r="AB391" s="427"/>
      <c r="AC391" s="428"/>
      <c r="AD391" s="433" t="str">
        <f t="shared" si="32"/>
        <v/>
      </c>
      <c r="AE391" s="457" t="str">
        <f t="shared" si="29"/>
        <v xml:space="preserve"> </v>
      </c>
      <c r="AF391" s="428"/>
      <c r="AU391" s="434">
        <v>7</v>
      </c>
      <c r="AV391" s="434">
        <v>2</v>
      </c>
      <c r="AW391" s="434">
        <v>9</v>
      </c>
      <c r="AX391" s="435" t="str">
        <f t="shared" si="30"/>
        <v>729</v>
      </c>
      <c r="AY391" s="434" t="s">
        <v>96</v>
      </c>
    </row>
    <row r="392" spans="1:51">
      <c r="A392" s="425"/>
      <c r="B392" s="426"/>
      <c r="C392" s="425"/>
      <c r="D392" s="425"/>
      <c r="E392" s="425"/>
      <c r="F392" s="425"/>
      <c r="G392" s="425"/>
      <c r="H392" s="427"/>
      <c r="I392" s="428"/>
      <c r="J392" s="428"/>
      <c r="K392" s="428"/>
      <c r="L392" s="427"/>
      <c r="M392" s="428"/>
      <c r="N392" s="427"/>
      <c r="O392" s="431" t="str">
        <f t="shared" si="31"/>
        <v/>
      </c>
      <c r="P392" s="457" t="str">
        <f t="shared" si="28"/>
        <v xml:space="preserve"> </v>
      </c>
      <c r="Q392" s="428"/>
      <c r="R392" s="428"/>
      <c r="S392" s="428"/>
      <c r="T392" s="428"/>
      <c r="U392" s="428"/>
      <c r="V392" s="428"/>
      <c r="W392" s="421"/>
      <c r="X392" s="428"/>
      <c r="Y392" s="429"/>
      <c r="Z392" s="427"/>
      <c r="AA392" s="427"/>
      <c r="AB392" s="427"/>
      <c r="AC392" s="428"/>
      <c r="AD392" s="433" t="str">
        <f t="shared" si="32"/>
        <v/>
      </c>
      <c r="AE392" s="457" t="str">
        <f t="shared" si="29"/>
        <v xml:space="preserve"> </v>
      </c>
      <c r="AF392" s="428"/>
      <c r="AU392" s="434">
        <v>7</v>
      </c>
      <c r="AV392" s="434">
        <v>2</v>
      </c>
      <c r="AW392" s="434">
        <v>8</v>
      </c>
      <c r="AX392" s="435" t="str">
        <f t="shared" si="30"/>
        <v>728</v>
      </c>
      <c r="AY392" s="434" t="s">
        <v>96</v>
      </c>
    </row>
    <row r="393" spans="1:51">
      <c r="A393" s="425"/>
      <c r="B393" s="426"/>
      <c r="C393" s="425"/>
      <c r="D393" s="425"/>
      <c r="E393" s="425"/>
      <c r="F393" s="425"/>
      <c r="G393" s="425"/>
      <c r="H393" s="427"/>
      <c r="I393" s="428"/>
      <c r="J393" s="428"/>
      <c r="K393" s="428"/>
      <c r="L393" s="427"/>
      <c r="M393" s="428"/>
      <c r="N393" s="427"/>
      <c r="O393" s="431" t="str">
        <f t="shared" si="31"/>
        <v/>
      </c>
      <c r="P393" s="457" t="str">
        <f t="shared" si="28"/>
        <v xml:space="preserve"> </v>
      </c>
      <c r="Q393" s="428"/>
      <c r="R393" s="428"/>
      <c r="S393" s="428"/>
      <c r="T393" s="428"/>
      <c r="U393" s="428"/>
      <c r="V393" s="428"/>
      <c r="W393" s="421"/>
      <c r="X393" s="428"/>
      <c r="Y393" s="429"/>
      <c r="Z393" s="427"/>
      <c r="AA393" s="427"/>
      <c r="AB393" s="427"/>
      <c r="AC393" s="428"/>
      <c r="AD393" s="433" t="str">
        <f t="shared" si="32"/>
        <v/>
      </c>
      <c r="AE393" s="457" t="str">
        <f t="shared" si="29"/>
        <v xml:space="preserve"> </v>
      </c>
      <c r="AF393" s="428"/>
      <c r="AU393" s="434">
        <v>7</v>
      </c>
      <c r="AV393" s="434">
        <v>2</v>
      </c>
      <c r="AW393" s="434">
        <v>7</v>
      </c>
      <c r="AX393" s="435" t="str">
        <f t="shared" si="30"/>
        <v>727</v>
      </c>
      <c r="AY393" s="434" t="s">
        <v>96</v>
      </c>
    </row>
    <row r="394" spans="1:51">
      <c r="A394" s="425"/>
      <c r="B394" s="426"/>
      <c r="C394" s="425"/>
      <c r="D394" s="425"/>
      <c r="E394" s="425"/>
      <c r="F394" s="425"/>
      <c r="G394" s="425"/>
      <c r="H394" s="427"/>
      <c r="I394" s="428"/>
      <c r="J394" s="428"/>
      <c r="K394" s="428"/>
      <c r="L394" s="427"/>
      <c r="M394" s="428"/>
      <c r="N394" s="427"/>
      <c r="O394" s="431" t="str">
        <f t="shared" si="31"/>
        <v/>
      </c>
      <c r="P394" s="457" t="str">
        <f t="shared" ref="P394:P457" si="33">_xlfn.IFNA(VLOOKUP(O394,$AX$10:$AY$1009,2,FALSE), " ")</f>
        <v xml:space="preserve"> </v>
      </c>
      <c r="Q394" s="428"/>
      <c r="R394" s="428"/>
      <c r="S394" s="428"/>
      <c r="T394" s="428"/>
      <c r="U394" s="428"/>
      <c r="V394" s="428"/>
      <c r="W394" s="421"/>
      <c r="X394" s="428"/>
      <c r="Y394" s="429"/>
      <c r="Z394" s="427"/>
      <c r="AA394" s="427"/>
      <c r="AB394" s="427"/>
      <c r="AC394" s="428"/>
      <c r="AD394" s="433" t="str">
        <f t="shared" si="32"/>
        <v/>
      </c>
      <c r="AE394" s="457" t="str">
        <f t="shared" ref="AE394:AE457" si="34">_xlfn.IFNA(VLOOKUP(AD394,$AX$10:$AY$1009,2,FALSE)," ")</f>
        <v xml:space="preserve"> </v>
      </c>
      <c r="AF394" s="428"/>
      <c r="AU394" s="434">
        <v>7</v>
      </c>
      <c r="AV394" s="434">
        <v>2</v>
      </c>
      <c r="AW394" s="434">
        <v>6</v>
      </c>
      <c r="AX394" s="435" t="str">
        <f t="shared" si="30"/>
        <v>726</v>
      </c>
      <c r="AY394" s="434" t="s">
        <v>96</v>
      </c>
    </row>
    <row r="395" spans="1:51">
      <c r="A395" s="425"/>
      <c r="B395" s="426"/>
      <c r="C395" s="425"/>
      <c r="D395" s="425"/>
      <c r="E395" s="425"/>
      <c r="F395" s="425"/>
      <c r="G395" s="425"/>
      <c r="H395" s="427"/>
      <c r="I395" s="428"/>
      <c r="J395" s="428"/>
      <c r="K395" s="428"/>
      <c r="L395" s="427"/>
      <c r="M395" s="428"/>
      <c r="N395" s="427"/>
      <c r="O395" s="431" t="str">
        <f t="shared" si="31"/>
        <v/>
      </c>
      <c r="P395" s="457" t="str">
        <f t="shared" si="33"/>
        <v xml:space="preserve"> </v>
      </c>
      <c r="Q395" s="428"/>
      <c r="R395" s="428"/>
      <c r="S395" s="428"/>
      <c r="T395" s="428"/>
      <c r="U395" s="428"/>
      <c r="V395" s="428"/>
      <c r="W395" s="421"/>
      <c r="X395" s="428"/>
      <c r="Y395" s="429"/>
      <c r="Z395" s="427"/>
      <c r="AA395" s="427"/>
      <c r="AB395" s="427"/>
      <c r="AC395" s="428"/>
      <c r="AD395" s="433" t="str">
        <f t="shared" si="32"/>
        <v/>
      </c>
      <c r="AE395" s="457" t="str">
        <f t="shared" si="34"/>
        <v xml:space="preserve"> </v>
      </c>
      <c r="AF395" s="428"/>
      <c r="AU395" s="434">
        <v>7</v>
      </c>
      <c r="AV395" s="434">
        <v>2</v>
      </c>
      <c r="AW395" s="434">
        <v>5</v>
      </c>
      <c r="AX395" s="435" t="str">
        <f t="shared" ref="AX395:AX458" si="35">AU395&amp;AV395&amp;AW395</f>
        <v>725</v>
      </c>
      <c r="AY395" s="434" t="s">
        <v>96</v>
      </c>
    </row>
    <row r="396" spans="1:51">
      <c r="A396" s="425"/>
      <c r="B396" s="426"/>
      <c r="C396" s="425"/>
      <c r="D396" s="425"/>
      <c r="E396" s="425"/>
      <c r="F396" s="425"/>
      <c r="G396" s="425"/>
      <c r="H396" s="427"/>
      <c r="I396" s="428"/>
      <c r="J396" s="428"/>
      <c r="K396" s="428"/>
      <c r="L396" s="427"/>
      <c r="M396" s="428"/>
      <c r="N396" s="427"/>
      <c r="O396" s="431" t="str">
        <f t="shared" si="31"/>
        <v/>
      </c>
      <c r="P396" s="457" t="str">
        <f t="shared" si="33"/>
        <v xml:space="preserve"> </v>
      </c>
      <c r="Q396" s="428"/>
      <c r="R396" s="428"/>
      <c r="S396" s="428"/>
      <c r="T396" s="428"/>
      <c r="U396" s="428"/>
      <c r="V396" s="428"/>
      <c r="W396" s="421"/>
      <c r="X396" s="428"/>
      <c r="Y396" s="429"/>
      <c r="Z396" s="427"/>
      <c r="AA396" s="427"/>
      <c r="AB396" s="427"/>
      <c r="AC396" s="428"/>
      <c r="AD396" s="433" t="str">
        <f t="shared" si="32"/>
        <v/>
      </c>
      <c r="AE396" s="457" t="str">
        <f t="shared" si="34"/>
        <v xml:space="preserve"> </v>
      </c>
      <c r="AF396" s="428"/>
      <c r="AU396" s="434">
        <v>7</v>
      </c>
      <c r="AV396" s="434">
        <v>2</v>
      </c>
      <c r="AW396" s="434">
        <v>4</v>
      </c>
      <c r="AX396" s="435" t="str">
        <f t="shared" si="35"/>
        <v>724</v>
      </c>
      <c r="AY396" s="434" t="s">
        <v>102</v>
      </c>
    </row>
    <row r="397" spans="1:51">
      <c r="A397" s="425"/>
      <c r="B397" s="426"/>
      <c r="C397" s="425"/>
      <c r="D397" s="425"/>
      <c r="E397" s="425"/>
      <c r="F397" s="425"/>
      <c r="G397" s="425"/>
      <c r="H397" s="427"/>
      <c r="I397" s="428"/>
      <c r="J397" s="428"/>
      <c r="K397" s="428"/>
      <c r="L397" s="427"/>
      <c r="M397" s="428"/>
      <c r="N397" s="427"/>
      <c r="O397" s="431" t="str">
        <f t="shared" si="31"/>
        <v/>
      </c>
      <c r="P397" s="457" t="str">
        <f t="shared" si="33"/>
        <v xml:space="preserve"> </v>
      </c>
      <c r="Q397" s="428"/>
      <c r="R397" s="428"/>
      <c r="S397" s="428"/>
      <c r="T397" s="428"/>
      <c r="U397" s="428"/>
      <c r="V397" s="428"/>
      <c r="W397" s="421"/>
      <c r="X397" s="428"/>
      <c r="Y397" s="429"/>
      <c r="Z397" s="427"/>
      <c r="AA397" s="427"/>
      <c r="AB397" s="427"/>
      <c r="AC397" s="428"/>
      <c r="AD397" s="433" t="str">
        <f t="shared" si="32"/>
        <v/>
      </c>
      <c r="AE397" s="457" t="str">
        <f t="shared" si="34"/>
        <v xml:space="preserve"> </v>
      </c>
      <c r="AF397" s="428"/>
      <c r="AU397" s="434">
        <v>7</v>
      </c>
      <c r="AV397" s="434">
        <v>2</v>
      </c>
      <c r="AW397" s="434">
        <v>3</v>
      </c>
      <c r="AX397" s="435" t="str">
        <f t="shared" si="35"/>
        <v>723</v>
      </c>
      <c r="AY397" s="434" t="s">
        <v>102</v>
      </c>
    </row>
    <row r="398" spans="1:51">
      <c r="A398" s="425"/>
      <c r="B398" s="426"/>
      <c r="C398" s="425"/>
      <c r="D398" s="425"/>
      <c r="E398" s="425"/>
      <c r="F398" s="425"/>
      <c r="G398" s="425"/>
      <c r="H398" s="427"/>
      <c r="I398" s="428"/>
      <c r="J398" s="428"/>
      <c r="K398" s="428"/>
      <c r="L398" s="427"/>
      <c r="M398" s="428"/>
      <c r="N398" s="427"/>
      <c r="O398" s="431" t="str">
        <f t="shared" si="31"/>
        <v/>
      </c>
      <c r="P398" s="457" t="str">
        <f t="shared" si="33"/>
        <v xml:space="preserve"> </v>
      </c>
      <c r="Q398" s="428"/>
      <c r="R398" s="428"/>
      <c r="S398" s="428"/>
      <c r="T398" s="428"/>
      <c r="U398" s="428"/>
      <c r="V398" s="428"/>
      <c r="W398" s="421"/>
      <c r="X398" s="428"/>
      <c r="Y398" s="429"/>
      <c r="Z398" s="427"/>
      <c r="AA398" s="427"/>
      <c r="AB398" s="427"/>
      <c r="AC398" s="428"/>
      <c r="AD398" s="433" t="str">
        <f t="shared" si="32"/>
        <v/>
      </c>
      <c r="AE398" s="457" t="str">
        <f t="shared" si="34"/>
        <v xml:space="preserve"> </v>
      </c>
      <c r="AF398" s="428"/>
      <c r="AU398" s="434">
        <v>7</v>
      </c>
      <c r="AV398" s="434">
        <v>2</v>
      </c>
      <c r="AW398" s="434">
        <v>2</v>
      </c>
      <c r="AX398" s="435" t="str">
        <f t="shared" si="35"/>
        <v>722</v>
      </c>
      <c r="AY398" s="434" t="s">
        <v>102</v>
      </c>
    </row>
    <row r="399" spans="1:51">
      <c r="A399" s="425"/>
      <c r="B399" s="426"/>
      <c r="C399" s="425"/>
      <c r="D399" s="425"/>
      <c r="E399" s="425"/>
      <c r="F399" s="425"/>
      <c r="G399" s="425"/>
      <c r="H399" s="427"/>
      <c r="I399" s="428"/>
      <c r="J399" s="428"/>
      <c r="K399" s="428"/>
      <c r="L399" s="427"/>
      <c r="M399" s="428"/>
      <c r="N399" s="427"/>
      <c r="O399" s="431" t="str">
        <f t="shared" si="31"/>
        <v/>
      </c>
      <c r="P399" s="457" t="str">
        <f t="shared" si="33"/>
        <v xml:space="preserve"> </v>
      </c>
      <c r="Q399" s="428"/>
      <c r="R399" s="428"/>
      <c r="S399" s="428"/>
      <c r="T399" s="428"/>
      <c r="U399" s="428"/>
      <c r="V399" s="428"/>
      <c r="W399" s="421"/>
      <c r="X399" s="428"/>
      <c r="Y399" s="429"/>
      <c r="Z399" s="427"/>
      <c r="AA399" s="427"/>
      <c r="AB399" s="427"/>
      <c r="AC399" s="428"/>
      <c r="AD399" s="433" t="str">
        <f t="shared" si="32"/>
        <v/>
      </c>
      <c r="AE399" s="457" t="str">
        <f t="shared" si="34"/>
        <v xml:space="preserve"> </v>
      </c>
      <c r="AF399" s="428"/>
      <c r="AU399" s="434">
        <v>7</v>
      </c>
      <c r="AV399" s="434">
        <v>2</v>
      </c>
      <c r="AW399" s="434">
        <v>1</v>
      </c>
      <c r="AX399" s="435" t="str">
        <f t="shared" si="35"/>
        <v>721</v>
      </c>
      <c r="AY399" s="434" t="s">
        <v>102</v>
      </c>
    </row>
    <row r="400" spans="1:51">
      <c r="A400" s="425"/>
      <c r="B400" s="426"/>
      <c r="C400" s="425"/>
      <c r="D400" s="425"/>
      <c r="E400" s="425"/>
      <c r="F400" s="425"/>
      <c r="G400" s="425"/>
      <c r="H400" s="427"/>
      <c r="I400" s="428"/>
      <c r="J400" s="428"/>
      <c r="K400" s="428"/>
      <c r="L400" s="427"/>
      <c r="M400" s="428"/>
      <c r="N400" s="427"/>
      <c r="O400" s="431" t="str">
        <f t="shared" si="31"/>
        <v/>
      </c>
      <c r="P400" s="457" t="str">
        <f t="shared" si="33"/>
        <v xml:space="preserve"> </v>
      </c>
      <c r="Q400" s="428"/>
      <c r="R400" s="428"/>
      <c r="S400" s="428"/>
      <c r="T400" s="428"/>
      <c r="U400" s="428"/>
      <c r="V400" s="428"/>
      <c r="W400" s="421"/>
      <c r="X400" s="428"/>
      <c r="Y400" s="429"/>
      <c r="Z400" s="427"/>
      <c r="AA400" s="427"/>
      <c r="AB400" s="427"/>
      <c r="AC400" s="428"/>
      <c r="AD400" s="433" t="str">
        <f t="shared" si="32"/>
        <v/>
      </c>
      <c r="AE400" s="457" t="str">
        <f t="shared" si="34"/>
        <v xml:space="preserve"> </v>
      </c>
      <c r="AF400" s="428"/>
      <c r="AU400" s="434">
        <v>7</v>
      </c>
      <c r="AV400" s="434">
        <v>1</v>
      </c>
      <c r="AW400" s="434">
        <v>10</v>
      </c>
      <c r="AX400" s="435" t="str">
        <f t="shared" si="35"/>
        <v>7110</v>
      </c>
      <c r="AY400" s="434" t="s">
        <v>102</v>
      </c>
    </row>
    <row r="401" spans="1:51">
      <c r="A401" s="425"/>
      <c r="B401" s="426"/>
      <c r="C401" s="425"/>
      <c r="D401" s="425"/>
      <c r="E401" s="425"/>
      <c r="F401" s="425"/>
      <c r="G401" s="425"/>
      <c r="H401" s="427"/>
      <c r="I401" s="428"/>
      <c r="J401" s="428"/>
      <c r="K401" s="428"/>
      <c r="L401" s="427"/>
      <c r="M401" s="428"/>
      <c r="N401" s="427"/>
      <c r="O401" s="431" t="str">
        <f t="shared" si="31"/>
        <v/>
      </c>
      <c r="P401" s="457" t="str">
        <f t="shared" si="33"/>
        <v xml:space="preserve"> </v>
      </c>
      <c r="Q401" s="428"/>
      <c r="R401" s="428"/>
      <c r="S401" s="428"/>
      <c r="T401" s="428"/>
      <c r="U401" s="428"/>
      <c r="V401" s="428"/>
      <c r="W401" s="421"/>
      <c r="X401" s="428"/>
      <c r="Y401" s="429"/>
      <c r="Z401" s="427"/>
      <c r="AA401" s="427"/>
      <c r="AB401" s="427"/>
      <c r="AC401" s="428"/>
      <c r="AD401" s="433" t="str">
        <f t="shared" si="32"/>
        <v/>
      </c>
      <c r="AE401" s="457" t="str">
        <f t="shared" si="34"/>
        <v xml:space="preserve"> </v>
      </c>
      <c r="AF401" s="428"/>
      <c r="AU401" s="434">
        <v>7</v>
      </c>
      <c r="AV401" s="434">
        <v>1</v>
      </c>
      <c r="AW401" s="434">
        <v>9</v>
      </c>
      <c r="AX401" s="435" t="str">
        <f t="shared" si="35"/>
        <v>719</v>
      </c>
      <c r="AY401" s="434" t="s">
        <v>102</v>
      </c>
    </row>
    <row r="402" spans="1:51">
      <c r="A402" s="425"/>
      <c r="B402" s="426"/>
      <c r="C402" s="425"/>
      <c r="D402" s="425"/>
      <c r="E402" s="425"/>
      <c r="F402" s="425"/>
      <c r="G402" s="425"/>
      <c r="H402" s="427"/>
      <c r="I402" s="428"/>
      <c r="J402" s="428"/>
      <c r="K402" s="428"/>
      <c r="L402" s="427"/>
      <c r="M402" s="428"/>
      <c r="N402" s="427"/>
      <c r="O402" s="431" t="str">
        <f t="shared" si="31"/>
        <v/>
      </c>
      <c r="P402" s="457" t="str">
        <f t="shared" si="33"/>
        <v xml:space="preserve"> </v>
      </c>
      <c r="Q402" s="428"/>
      <c r="R402" s="428"/>
      <c r="S402" s="428"/>
      <c r="T402" s="428"/>
      <c r="U402" s="428"/>
      <c r="V402" s="428"/>
      <c r="W402" s="421"/>
      <c r="X402" s="428"/>
      <c r="Y402" s="429"/>
      <c r="Z402" s="427"/>
      <c r="AA402" s="427"/>
      <c r="AB402" s="427"/>
      <c r="AC402" s="428"/>
      <c r="AD402" s="433" t="str">
        <f t="shared" si="32"/>
        <v/>
      </c>
      <c r="AE402" s="457" t="str">
        <f t="shared" si="34"/>
        <v xml:space="preserve"> </v>
      </c>
      <c r="AF402" s="428"/>
      <c r="AU402" s="434">
        <v>7</v>
      </c>
      <c r="AV402" s="434">
        <v>1</v>
      </c>
      <c r="AW402" s="434">
        <v>8</v>
      </c>
      <c r="AX402" s="435" t="str">
        <f t="shared" si="35"/>
        <v>718</v>
      </c>
      <c r="AY402" s="434" t="s">
        <v>102</v>
      </c>
    </row>
    <row r="403" spans="1:51">
      <c r="A403" s="425"/>
      <c r="B403" s="426"/>
      <c r="C403" s="425"/>
      <c r="D403" s="425"/>
      <c r="E403" s="425"/>
      <c r="F403" s="425"/>
      <c r="G403" s="425"/>
      <c r="H403" s="427"/>
      <c r="I403" s="428"/>
      <c r="J403" s="428"/>
      <c r="K403" s="428"/>
      <c r="L403" s="427"/>
      <c r="M403" s="428"/>
      <c r="N403" s="427"/>
      <c r="O403" s="431" t="str">
        <f t="shared" si="31"/>
        <v/>
      </c>
      <c r="P403" s="457" t="str">
        <f t="shared" si="33"/>
        <v xml:space="preserve"> </v>
      </c>
      <c r="Q403" s="428"/>
      <c r="R403" s="428"/>
      <c r="S403" s="428"/>
      <c r="T403" s="428"/>
      <c r="U403" s="428"/>
      <c r="V403" s="428"/>
      <c r="W403" s="421"/>
      <c r="X403" s="428"/>
      <c r="Y403" s="429"/>
      <c r="Z403" s="427"/>
      <c r="AA403" s="427"/>
      <c r="AB403" s="427"/>
      <c r="AC403" s="428"/>
      <c r="AD403" s="433" t="str">
        <f t="shared" si="32"/>
        <v/>
      </c>
      <c r="AE403" s="457" t="str">
        <f t="shared" si="34"/>
        <v xml:space="preserve"> </v>
      </c>
      <c r="AF403" s="428"/>
      <c r="AU403" s="434">
        <v>7</v>
      </c>
      <c r="AV403" s="434">
        <v>1</v>
      </c>
      <c r="AW403" s="434">
        <v>7</v>
      </c>
      <c r="AX403" s="435" t="str">
        <f t="shared" si="35"/>
        <v>717</v>
      </c>
      <c r="AY403" s="434" t="s">
        <v>102</v>
      </c>
    </row>
    <row r="404" spans="1:51">
      <c r="A404" s="425"/>
      <c r="B404" s="426"/>
      <c r="C404" s="425"/>
      <c r="D404" s="425"/>
      <c r="E404" s="425"/>
      <c r="F404" s="425"/>
      <c r="G404" s="425"/>
      <c r="H404" s="427"/>
      <c r="I404" s="428"/>
      <c r="J404" s="428"/>
      <c r="K404" s="428"/>
      <c r="L404" s="427"/>
      <c r="M404" s="428"/>
      <c r="N404" s="427"/>
      <c r="O404" s="431" t="str">
        <f t="shared" si="31"/>
        <v/>
      </c>
      <c r="P404" s="457" t="str">
        <f t="shared" si="33"/>
        <v xml:space="preserve"> </v>
      </c>
      <c r="Q404" s="428"/>
      <c r="R404" s="428"/>
      <c r="S404" s="428"/>
      <c r="T404" s="428"/>
      <c r="U404" s="428"/>
      <c r="V404" s="428"/>
      <c r="W404" s="421"/>
      <c r="X404" s="428"/>
      <c r="Y404" s="429"/>
      <c r="Z404" s="427"/>
      <c r="AA404" s="427"/>
      <c r="AB404" s="427"/>
      <c r="AC404" s="428"/>
      <c r="AD404" s="433" t="str">
        <f t="shared" si="32"/>
        <v/>
      </c>
      <c r="AE404" s="457" t="str">
        <f t="shared" si="34"/>
        <v xml:space="preserve"> </v>
      </c>
      <c r="AF404" s="428"/>
      <c r="AU404" s="434">
        <v>7</v>
      </c>
      <c r="AV404" s="434">
        <v>1</v>
      </c>
      <c r="AW404" s="434">
        <v>6</v>
      </c>
      <c r="AX404" s="435" t="str">
        <f t="shared" si="35"/>
        <v>716</v>
      </c>
      <c r="AY404" s="434" t="s">
        <v>102</v>
      </c>
    </row>
    <row r="405" spans="1:51">
      <c r="A405" s="425"/>
      <c r="B405" s="426"/>
      <c r="C405" s="425"/>
      <c r="D405" s="425"/>
      <c r="E405" s="425"/>
      <c r="F405" s="425"/>
      <c r="G405" s="425"/>
      <c r="H405" s="427"/>
      <c r="I405" s="428"/>
      <c r="J405" s="428"/>
      <c r="K405" s="428"/>
      <c r="L405" s="427"/>
      <c r="M405" s="428"/>
      <c r="N405" s="427"/>
      <c r="O405" s="431" t="str">
        <f t="shared" si="31"/>
        <v/>
      </c>
      <c r="P405" s="457" t="str">
        <f t="shared" si="33"/>
        <v xml:space="preserve"> </v>
      </c>
      <c r="Q405" s="428"/>
      <c r="R405" s="428"/>
      <c r="S405" s="428"/>
      <c r="T405" s="428"/>
      <c r="U405" s="428"/>
      <c r="V405" s="428"/>
      <c r="W405" s="421"/>
      <c r="X405" s="428"/>
      <c r="Y405" s="429"/>
      <c r="Z405" s="427"/>
      <c r="AA405" s="427"/>
      <c r="AB405" s="427"/>
      <c r="AC405" s="428"/>
      <c r="AD405" s="433" t="str">
        <f t="shared" si="32"/>
        <v/>
      </c>
      <c r="AE405" s="457" t="str">
        <f t="shared" si="34"/>
        <v xml:space="preserve"> </v>
      </c>
      <c r="AF405" s="428"/>
      <c r="AU405" s="434">
        <v>7</v>
      </c>
      <c r="AV405" s="434">
        <v>1</v>
      </c>
      <c r="AW405" s="434">
        <v>5</v>
      </c>
      <c r="AX405" s="435" t="str">
        <f t="shared" si="35"/>
        <v>715</v>
      </c>
      <c r="AY405" s="434" t="s">
        <v>102</v>
      </c>
    </row>
    <row r="406" spans="1:51">
      <c r="A406" s="425"/>
      <c r="B406" s="426"/>
      <c r="C406" s="425"/>
      <c r="D406" s="425"/>
      <c r="E406" s="425"/>
      <c r="F406" s="425"/>
      <c r="G406" s="425"/>
      <c r="H406" s="427"/>
      <c r="I406" s="428"/>
      <c r="J406" s="428"/>
      <c r="K406" s="428"/>
      <c r="L406" s="427"/>
      <c r="M406" s="428"/>
      <c r="N406" s="427"/>
      <c r="O406" s="431" t="str">
        <f t="shared" si="31"/>
        <v/>
      </c>
      <c r="P406" s="457" t="str">
        <f t="shared" si="33"/>
        <v xml:space="preserve"> </v>
      </c>
      <c r="Q406" s="428"/>
      <c r="R406" s="428"/>
      <c r="S406" s="428"/>
      <c r="T406" s="428"/>
      <c r="U406" s="428"/>
      <c r="V406" s="428"/>
      <c r="W406" s="421"/>
      <c r="X406" s="428"/>
      <c r="Y406" s="429"/>
      <c r="Z406" s="427"/>
      <c r="AA406" s="427"/>
      <c r="AB406" s="427"/>
      <c r="AC406" s="428"/>
      <c r="AD406" s="433" t="str">
        <f t="shared" si="32"/>
        <v/>
      </c>
      <c r="AE406" s="457" t="str">
        <f t="shared" si="34"/>
        <v xml:space="preserve"> </v>
      </c>
      <c r="AF406" s="428"/>
      <c r="AU406" s="434">
        <v>7</v>
      </c>
      <c r="AV406" s="434">
        <v>1</v>
      </c>
      <c r="AW406" s="434">
        <v>4</v>
      </c>
      <c r="AX406" s="435" t="str">
        <f t="shared" si="35"/>
        <v>714</v>
      </c>
      <c r="AY406" s="434" t="s">
        <v>102</v>
      </c>
    </row>
    <row r="407" spans="1:51">
      <c r="A407" s="425"/>
      <c r="B407" s="426"/>
      <c r="C407" s="425"/>
      <c r="D407" s="425"/>
      <c r="E407" s="425"/>
      <c r="F407" s="425"/>
      <c r="G407" s="425"/>
      <c r="H407" s="427"/>
      <c r="I407" s="428"/>
      <c r="J407" s="428"/>
      <c r="K407" s="428"/>
      <c r="L407" s="427"/>
      <c r="M407" s="428"/>
      <c r="N407" s="427"/>
      <c r="O407" s="431" t="str">
        <f t="shared" si="31"/>
        <v/>
      </c>
      <c r="P407" s="457" t="str">
        <f t="shared" si="33"/>
        <v xml:space="preserve"> </v>
      </c>
      <c r="Q407" s="428"/>
      <c r="R407" s="428"/>
      <c r="S407" s="428"/>
      <c r="T407" s="428"/>
      <c r="U407" s="428"/>
      <c r="V407" s="428"/>
      <c r="W407" s="421"/>
      <c r="X407" s="428"/>
      <c r="Y407" s="429"/>
      <c r="Z407" s="427"/>
      <c r="AA407" s="427"/>
      <c r="AB407" s="427"/>
      <c r="AC407" s="428"/>
      <c r="AD407" s="433" t="str">
        <f t="shared" si="32"/>
        <v/>
      </c>
      <c r="AE407" s="457" t="str">
        <f t="shared" si="34"/>
        <v xml:space="preserve"> </v>
      </c>
      <c r="AF407" s="428"/>
      <c r="AU407" s="434">
        <v>7</v>
      </c>
      <c r="AV407" s="434">
        <v>1</v>
      </c>
      <c r="AW407" s="434">
        <v>3</v>
      </c>
      <c r="AX407" s="435" t="str">
        <f t="shared" si="35"/>
        <v>713</v>
      </c>
      <c r="AY407" s="434" t="s">
        <v>102</v>
      </c>
    </row>
    <row r="408" spans="1:51">
      <c r="A408" s="425"/>
      <c r="B408" s="426"/>
      <c r="C408" s="425"/>
      <c r="D408" s="425"/>
      <c r="E408" s="425"/>
      <c r="F408" s="425"/>
      <c r="G408" s="425"/>
      <c r="H408" s="427"/>
      <c r="I408" s="428"/>
      <c r="J408" s="428"/>
      <c r="K408" s="428"/>
      <c r="L408" s="427"/>
      <c r="M408" s="428"/>
      <c r="N408" s="427"/>
      <c r="O408" s="431" t="str">
        <f t="shared" si="31"/>
        <v/>
      </c>
      <c r="P408" s="457" t="str">
        <f t="shared" si="33"/>
        <v xml:space="preserve"> </v>
      </c>
      <c r="Q408" s="428"/>
      <c r="R408" s="428"/>
      <c r="S408" s="428"/>
      <c r="T408" s="428"/>
      <c r="U408" s="428"/>
      <c r="V408" s="428"/>
      <c r="W408" s="421"/>
      <c r="X408" s="428"/>
      <c r="Y408" s="429"/>
      <c r="Z408" s="427"/>
      <c r="AA408" s="427"/>
      <c r="AB408" s="427"/>
      <c r="AC408" s="428"/>
      <c r="AD408" s="433" t="str">
        <f t="shared" si="32"/>
        <v/>
      </c>
      <c r="AE408" s="457" t="str">
        <f t="shared" si="34"/>
        <v xml:space="preserve"> </v>
      </c>
      <c r="AF408" s="428"/>
      <c r="AU408" s="434">
        <v>7</v>
      </c>
      <c r="AV408" s="434">
        <v>1</v>
      </c>
      <c r="AW408" s="434">
        <v>2</v>
      </c>
      <c r="AX408" s="435" t="str">
        <f t="shared" si="35"/>
        <v>712</v>
      </c>
      <c r="AY408" s="434" t="s">
        <v>102</v>
      </c>
    </row>
    <row r="409" spans="1:51">
      <c r="A409" s="425"/>
      <c r="B409" s="426"/>
      <c r="C409" s="425"/>
      <c r="D409" s="425"/>
      <c r="E409" s="425"/>
      <c r="F409" s="425"/>
      <c r="G409" s="425"/>
      <c r="H409" s="427"/>
      <c r="I409" s="428"/>
      <c r="J409" s="428"/>
      <c r="K409" s="428"/>
      <c r="L409" s="427"/>
      <c r="M409" s="428"/>
      <c r="N409" s="427"/>
      <c r="O409" s="431" t="str">
        <f t="shared" si="31"/>
        <v/>
      </c>
      <c r="P409" s="457" t="str">
        <f t="shared" si="33"/>
        <v xml:space="preserve"> </v>
      </c>
      <c r="Q409" s="428"/>
      <c r="R409" s="428"/>
      <c r="S409" s="428"/>
      <c r="T409" s="428"/>
      <c r="U409" s="428"/>
      <c r="V409" s="428"/>
      <c r="W409" s="421"/>
      <c r="X409" s="428"/>
      <c r="Y409" s="429"/>
      <c r="Z409" s="427"/>
      <c r="AA409" s="427"/>
      <c r="AB409" s="427"/>
      <c r="AC409" s="428"/>
      <c r="AD409" s="433" t="str">
        <f t="shared" si="32"/>
        <v/>
      </c>
      <c r="AE409" s="457" t="str">
        <f t="shared" si="34"/>
        <v xml:space="preserve"> </v>
      </c>
      <c r="AF409" s="428"/>
      <c r="AU409" s="434">
        <v>7</v>
      </c>
      <c r="AV409" s="434">
        <v>1</v>
      </c>
      <c r="AW409" s="434">
        <v>1</v>
      </c>
      <c r="AX409" s="435" t="str">
        <f t="shared" si="35"/>
        <v>711</v>
      </c>
      <c r="AY409" s="434" t="s">
        <v>102</v>
      </c>
    </row>
    <row r="410" spans="1:51">
      <c r="A410" s="425"/>
      <c r="B410" s="426"/>
      <c r="C410" s="425"/>
      <c r="D410" s="425"/>
      <c r="E410" s="425"/>
      <c r="F410" s="425"/>
      <c r="G410" s="425"/>
      <c r="H410" s="427"/>
      <c r="I410" s="428"/>
      <c r="J410" s="428"/>
      <c r="K410" s="428"/>
      <c r="L410" s="427"/>
      <c r="M410" s="428"/>
      <c r="N410" s="427"/>
      <c r="O410" s="431" t="str">
        <f t="shared" si="31"/>
        <v/>
      </c>
      <c r="P410" s="457" t="str">
        <f t="shared" si="33"/>
        <v xml:space="preserve"> </v>
      </c>
      <c r="Q410" s="428"/>
      <c r="R410" s="428"/>
      <c r="S410" s="428"/>
      <c r="T410" s="428"/>
      <c r="U410" s="428"/>
      <c r="V410" s="428"/>
      <c r="W410" s="421"/>
      <c r="X410" s="428"/>
      <c r="Y410" s="429"/>
      <c r="Z410" s="427"/>
      <c r="AA410" s="427"/>
      <c r="AB410" s="427"/>
      <c r="AC410" s="428"/>
      <c r="AD410" s="433" t="str">
        <f t="shared" si="32"/>
        <v/>
      </c>
      <c r="AE410" s="457" t="str">
        <f t="shared" si="34"/>
        <v xml:space="preserve"> </v>
      </c>
      <c r="AF410" s="428"/>
      <c r="AU410" s="434">
        <v>6</v>
      </c>
      <c r="AV410" s="434">
        <v>10</v>
      </c>
      <c r="AW410" s="434">
        <v>10</v>
      </c>
      <c r="AX410" s="435" t="str">
        <f t="shared" si="35"/>
        <v>61010</v>
      </c>
      <c r="AY410" s="434" t="s">
        <v>94</v>
      </c>
    </row>
    <row r="411" spans="1:51">
      <c r="A411" s="425"/>
      <c r="B411" s="426"/>
      <c r="C411" s="425"/>
      <c r="D411" s="425"/>
      <c r="E411" s="425"/>
      <c r="F411" s="425"/>
      <c r="G411" s="425"/>
      <c r="H411" s="427"/>
      <c r="I411" s="428"/>
      <c r="J411" s="428"/>
      <c r="K411" s="428"/>
      <c r="L411" s="427"/>
      <c r="M411" s="428"/>
      <c r="N411" s="427"/>
      <c r="O411" s="431" t="str">
        <f t="shared" si="31"/>
        <v/>
      </c>
      <c r="P411" s="457" t="str">
        <f t="shared" si="33"/>
        <v xml:space="preserve"> </v>
      </c>
      <c r="Q411" s="428"/>
      <c r="R411" s="428"/>
      <c r="S411" s="428"/>
      <c r="T411" s="428"/>
      <c r="U411" s="428"/>
      <c r="V411" s="428"/>
      <c r="W411" s="421"/>
      <c r="X411" s="428"/>
      <c r="Y411" s="429"/>
      <c r="Z411" s="427"/>
      <c r="AA411" s="427"/>
      <c r="AB411" s="427"/>
      <c r="AC411" s="428"/>
      <c r="AD411" s="433" t="str">
        <f t="shared" si="32"/>
        <v/>
      </c>
      <c r="AE411" s="457" t="str">
        <f t="shared" si="34"/>
        <v xml:space="preserve"> </v>
      </c>
      <c r="AF411" s="428"/>
      <c r="AU411" s="434">
        <v>6</v>
      </c>
      <c r="AV411" s="434">
        <v>10</v>
      </c>
      <c r="AW411" s="434">
        <v>9</v>
      </c>
      <c r="AX411" s="435" t="str">
        <f t="shared" si="35"/>
        <v>6109</v>
      </c>
      <c r="AY411" s="434" t="s">
        <v>94</v>
      </c>
    </row>
    <row r="412" spans="1:51">
      <c r="A412" s="425"/>
      <c r="B412" s="426"/>
      <c r="C412" s="425"/>
      <c r="D412" s="425"/>
      <c r="E412" s="425"/>
      <c r="F412" s="425"/>
      <c r="G412" s="425"/>
      <c r="H412" s="427"/>
      <c r="I412" s="428"/>
      <c r="J412" s="428"/>
      <c r="K412" s="428"/>
      <c r="L412" s="427"/>
      <c r="M412" s="428"/>
      <c r="N412" s="427"/>
      <c r="O412" s="431" t="str">
        <f t="shared" si="31"/>
        <v/>
      </c>
      <c r="P412" s="457" t="str">
        <f t="shared" si="33"/>
        <v xml:space="preserve"> </v>
      </c>
      <c r="Q412" s="428"/>
      <c r="R412" s="428"/>
      <c r="S412" s="428"/>
      <c r="T412" s="428"/>
      <c r="U412" s="428"/>
      <c r="V412" s="428"/>
      <c r="W412" s="421"/>
      <c r="X412" s="428"/>
      <c r="Y412" s="429"/>
      <c r="Z412" s="427"/>
      <c r="AA412" s="427"/>
      <c r="AB412" s="427"/>
      <c r="AC412" s="428"/>
      <c r="AD412" s="433" t="str">
        <f t="shared" si="32"/>
        <v/>
      </c>
      <c r="AE412" s="457" t="str">
        <f t="shared" si="34"/>
        <v xml:space="preserve"> </v>
      </c>
      <c r="AF412" s="428"/>
      <c r="AU412" s="434">
        <v>6</v>
      </c>
      <c r="AV412" s="434">
        <v>10</v>
      </c>
      <c r="AW412" s="434">
        <v>8</v>
      </c>
      <c r="AX412" s="435" t="str">
        <f t="shared" si="35"/>
        <v>6108</v>
      </c>
      <c r="AY412" s="434" t="s">
        <v>94</v>
      </c>
    </row>
    <row r="413" spans="1:51">
      <c r="A413" s="425"/>
      <c r="B413" s="426"/>
      <c r="C413" s="425"/>
      <c r="D413" s="425"/>
      <c r="E413" s="425"/>
      <c r="F413" s="425"/>
      <c r="G413" s="425"/>
      <c r="H413" s="427"/>
      <c r="I413" s="428"/>
      <c r="J413" s="428"/>
      <c r="K413" s="428"/>
      <c r="L413" s="427"/>
      <c r="M413" s="428"/>
      <c r="N413" s="427"/>
      <c r="O413" s="431" t="str">
        <f t="shared" si="31"/>
        <v/>
      </c>
      <c r="P413" s="457" t="str">
        <f t="shared" si="33"/>
        <v xml:space="preserve"> </v>
      </c>
      <c r="Q413" s="428"/>
      <c r="R413" s="428"/>
      <c r="S413" s="428"/>
      <c r="T413" s="428"/>
      <c r="U413" s="428"/>
      <c r="V413" s="428"/>
      <c r="W413" s="421"/>
      <c r="X413" s="428"/>
      <c r="Y413" s="429"/>
      <c r="Z413" s="427"/>
      <c r="AA413" s="427"/>
      <c r="AB413" s="427"/>
      <c r="AC413" s="428"/>
      <c r="AD413" s="433" t="str">
        <f t="shared" si="32"/>
        <v/>
      </c>
      <c r="AE413" s="457" t="str">
        <f t="shared" si="34"/>
        <v xml:space="preserve"> </v>
      </c>
      <c r="AF413" s="428"/>
      <c r="AU413" s="434">
        <v>6</v>
      </c>
      <c r="AV413" s="434">
        <v>10</v>
      </c>
      <c r="AW413" s="434">
        <v>7</v>
      </c>
      <c r="AX413" s="435" t="str">
        <f t="shared" si="35"/>
        <v>6107</v>
      </c>
      <c r="AY413" s="434" t="s">
        <v>94</v>
      </c>
    </row>
    <row r="414" spans="1:51">
      <c r="A414" s="425"/>
      <c r="B414" s="426"/>
      <c r="C414" s="425"/>
      <c r="D414" s="425"/>
      <c r="E414" s="425"/>
      <c r="F414" s="425"/>
      <c r="G414" s="425"/>
      <c r="H414" s="427"/>
      <c r="I414" s="428"/>
      <c r="J414" s="428"/>
      <c r="K414" s="428"/>
      <c r="L414" s="427"/>
      <c r="M414" s="428"/>
      <c r="N414" s="427"/>
      <c r="O414" s="431" t="str">
        <f t="shared" si="31"/>
        <v/>
      </c>
      <c r="P414" s="457" t="str">
        <f t="shared" si="33"/>
        <v xml:space="preserve"> </v>
      </c>
      <c r="Q414" s="428"/>
      <c r="R414" s="428"/>
      <c r="S414" s="428"/>
      <c r="T414" s="428"/>
      <c r="U414" s="428"/>
      <c r="V414" s="428"/>
      <c r="W414" s="421"/>
      <c r="X414" s="428"/>
      <c r="Y414" s="429"/>
      <c r="Z414" s="427"/>
      <c r="AA414" s="427"/>
      <c r="AB414" s="427"/>
      <c r="AC414" s="428"/>
      <c r="AD414" s="433" t="str">
        <f t="shared" si="32"/>
        <v/>
      </c>
      <c r="AE414" s="457" t="str">
        <f t="shared" si="34"/>
        <v xml:space="preserve"> </v>
      </c>
      <c r="AF414" s="428"/>
      <c r="AU414" s="434">
        <v>6</v>
      </c>
      <c r="AV414" s="434">
        <v>10</v>
      </c>
      <c r="AW414" s="434">
        <v>6</v>
      </c>
      <c r="AX414" s="435" t="str">
        <f t="shared" si="35"/>
        <v>6106</v>
      </c>
      <c r="AY414" s="434" t="s">
        <v>94</v>
      </c>
    </row>
    <row r="415" spans="1:51">
      <c r="A415" s="425"/>
      <c r="B415" s="426"/>
      <c r="C415" s="425"/>
      <c r="D415" s="425"/>
      <c r="E415" s="425"/>
      <c r="F415" s="425"/>
      <c r="G415" s="425"/>
      <c r="H415" s="427"/>
      <c r="I415" s="428"/>
      <c r="J415" s="428"/>
      <c r="K415" s="428"/>
      <c r="L415" s="427"/>
      <c r="M415" s="428"/>
      <c r="N415" s="427"/>
      <c r="O415" s="431" t="str">
        <f t="shared" si="31"/>
        <v/>
      </c>
      <c r="P415" s="457" t="str">
        <f t="shared" si="33"/>
        <v xml:space="preserve"> </v>
      </c>
      <c r="Q415" s="428"/>
      <c r="R415" s="428"/>
      <c r="S415" s="428"/>
      <c r="T415" s="428"/>
      <c r="U415" s="428"/>
      <c r="V415" s="428"/>
      <c r="W415" s="421"/>
      <c r="X415" s="428"/>
      <c r="Y415" s="429"/>
      <c r="Z415" s="427"/>
      <c r="AA415" s="427"/>
      <c r="AB415" s="427"/>
      <c r="AC415" s="428"/>
      <c r="AD415" s="433" t="str">
        <f t="shared" si="32"/>
        <v/>
      </c>
      <c r="AE415" s="457" t="str">
        <f t="shared" si="34"/>
        <v xml:space="preserve"> </v>
      </c>
      <c r="AF415" s="428"/>
      <c r="AU415" s="434">
        <v>6</v>
      </c>
      <c r="AV415" s="434">
        <v>10</v>
      </c>
      <c r="AW415" s="434">
        <v>5</v>
      </c>
      <c r="AX415" s="435" t="str">
        <f t="shared" si="35"/>
        <v>6105</v>
      </c>
      <c r="AY415" s="434" t="s">
        <v>94</v>
      </c>
    </row>
    <row r="416" spans="1:51">
      <c r="A416" s="425"/>
      <c r="B416" s="426"/>
      <c r="C416" s="425"/>
      <c r="D416" s="425"/>
      <c r="E416" s="425"/>
      <c r="F416" s="425"/>
      <c r="G416" s="425"/>
      <c r="H416" s="427"/>
      <c r="I416" s="428"/>
      <c r="J416" s="428"/>
      <c r="K416" s="428"/>
      <c r="L416" s="427"/>
      <c r="M416" s="428"/>
      <c r="N416" s="427"/>
      <c r="O416" s="431" t="str">
        <f t="shared" si="31"/>
        <v/>
      </c>
      <c r="P416" s="457" t="str">
        <f t="shared" si="33"/>
        <v xml:space="preserve"> </v>
      </c>
      <c r="Q416" s="428"/>
      <c r="R416" s="428"/>
      <c r="S416" s="428"/>
      <c r="T416" s="428"/>
      <c r="U416" s="428"/>
      <c r="V416" s="428"/>
      <c r="W416" s="421"/>
      <c r="X416" s="428"/>
      <c r="Y416" s="429"/>
      <c r="Z416" s="427"/>
      <c r="AA416" s="427"/>
      <c r="AB416" s="427"/>
      <c r="AC416" s="428"/>
      <c r="AD416" s="433" t="str">
        <f t="shared" si="32"/>
        <v/>
      </c>
      <c r="AE416" s="457" t="str">
        <f t="shared" si="34"/>
        <v xml:space="preserve"> </v>
      </c>
      <c r="AF416" s="428"/>
      <c r="AU416" s="434">
        <v>6</v>
      </c>
      <c r="AV416" s="434">
        <v>10</v>
      </c>
      <c r="AW416" s="434">
        <v>4</v>
      </c>
      <c r="AX416" s="435" t="str">
        <f t="shared" si="35"/>
        <v>6104</v>
      </c>
      <c r="AY416" s="434" t="s">
        <v>96</v>
      </c>
    </row>
    <row r="417" spans="1:51">
      <c r="A417" s="425"/>
      <c r="B417" s="426"/>
      <c r="C417" s="425"/>
      <c r="D417" s="425"/>
      <c r="E417" s="425"/>
      <c r="F417" s="425"/>
      <c r="G417" s="425"/>
      <c r="H417" s="427"/>
      <c r="I417" s="428"/>
      <c r="J417" s="428"/>
      <c r="K417" s="428"/>
      <c r="L417" s="427"/>
      <c r="M417" s="428"/>
      <c r="N417" s="427"/>
      <c r="O417" s="431" t="str">
        <f t="shared" si="31"/>
        <v/>
      </c>
      <c r="P417" s="457" t="str">
        <f t="shared" si="33"/>
        <v xml:space="preserve"> </v>
      </c>
      <c r="Q417" s="428"/>
      <c r="R417" s="428"/>
      <c r="S417" s="428"/>
      <c r="T417" s="428"/>
      <c r="U417" s="428"/>
      <c r="V417" s="428"/>
      <c r="W417" s="421"/>
      <c r="X417" s="428"/>
      <c r="Y417" s="429"/>
      <c r="Z417" s="427"/>
      <c r="AA417" s="427"/>
      <c r="AB417" s="427"/>
      <c r="AC417" s="428"/>
      <c r="AD417" s="433" t="str">
        <f t="shared" si="32"/>
        <v/>
      </c>
      <c r="AE417" s="457" t="str">
        <f t="shared" si="34"/>
        <v xml:space="preserve"> </v>
      </c>
      <c r="AF417" s="428"/>
      <c r="AU417" s="434">
        <v>6</v>
      </c>
      <c r="AV417" s="434">
        <v>10</v>
      </c>
      <c r="AW417" s="434">
        <v>3</v>
      </c>
      <c r="AX417" s="435" t="str">
        <f t="shared" si="35"/>
        <v>6103</v>
      </c>
      <c r="AY417" s="434" t="s">
        <v>96</v>
      </c>
    </row>
    <row r="418" spans="1:51">
      <c r="A418" s="425"/>
      <c r="B418" s="426"/>
      <c r="C418" s="425"/>
      <c r="D418" s="425"/>
      <c r="E418" s="425"/>
      <c r="F418" s="425"/>
      <c r="G418" s="425"/>
      <c r="H418" s="427"/>
      <c r="I418" s="428"/>
      <c r="J418" s="428"/>
      <c r="K418" s="428"/>
      <c r="L418" s="427"/>
      <c r="M418" s="428"/>
      <c r="N418" s="427"/>
      <c r="O418" s="431" t="str">
        <f t="shared" si="31"/>
        <v/>
      </c>
      <c r="P418" s="457" t="str">
        <f t="shared" si="33"/>
        <v xml:space="preserve"> </v>
      </c>
      <c r="Q418" s="428"/>
      <c r="R418" s="428"/>
      <c r="S418" s="428"/>
      <c r="T418" s="428"/>
      <c r="U418" s="428"/>
      <c r="V418" s="428"/>
      <c r="W418" s="421"/>
      <c r="X418" s="428"/>
      <c r="Y418" s="429"/>
      <c r="Z418" s="427"/>
      <c r="AA418" s="427"/>
      <c r="AB418" s="427"/>
      <c r="AC418" s="428"/>
      <c r="AD418" s="433" t="str">
        <f t="shared" si="32"/>
        <v/>
      </c>
      <c r="AE418" s="457" t="str">
        <f t="shared" si="34"/>
        <v xml:space="preserve"> </v>
      </c>
      <c r="AF418" s="428"/>
      <c r="AU418" s="434">
        <v>6</v>
      </c>
      <c r="AV418" s="434">
        <v>10</v>
      </c>
      <c r="AW418" s="434">
        <v>2</v>
      </c>
      <c r="AX418" s="435" t="str">
        <f t="shared" si="35"/>
        <v>6102</v>
      </c>
      <c r="AY418" s="434" t="s">
        <v>96</v>
      </c>
    </row>
    <row r="419" spans="1:51">
      <c r="A419" s="425"/>
      <c r="B419" s="426"/>
      <c r="C419" s="425"/>
      <c r="D419" s="425"/>
      <c r="E419" s="425"/>
      <c r="F419" s="425"/>
      <c r="G419" s="425"/>
      <c r="H419" s="427"/>
      <c r="I419" s="428"/>
      <c r="J419" s="428"/>
      <c r="K419" s="428"/>
      <c r="L419" s="427"/>
      <c r="M419" s="428"/>
      <c r="N419" s="427"/>
      <c r="O419" s="431" t="str">
        <f t="shared" si="31"/>
        <v/>
      </c>
      <c r="P419" s="457" t="str">
        <f t="shared" si="33"/>
        <v xml:space="preserve"> </v>
      </c>
      <c r="Q419" s="428"/>
      <c r="R419" s="428"/>
      <c r="S419" s="428"/>
      <c r="T419" s="428"/>
      <c r="U419" s="428"/>
      <c r="V419" s="428"/>
      <c r="W419" s="421"/>
      <c r="X419" s="428"/>
      <c r="Y419" s="429"/>
      <c r="Z419" s="427"/>
      <c r="AA419" s="427"/>
      <c r="AB419" s="427"/>
      <c r="AC419" s="428"/>
      <c r="AD419" s="433" t="str">
        <f t="shared" si="32"/>
        <v/>
      </c>
      <c r="AE419" s="457" t="str">
        <f t="shared" si="34"/>
        <v xml:space="preserve"> </v>
      </c>
      <c r="AF419" s="428"/>
      <c r="AU419" s="434">
        <v>6</v>
      </c>
      <c r="AV419" s="434">
        <v>10</v>
      </c>
      <c r="AW419" s="434">
        <v>1</v>
      </c>
      <c r="AX419" s="435" t="str">
        <f t="shared" si="35"/>
        <v>6101</v>
      </c>
      <c r="AY419" s="434" t="s">
        <v>96</v>
      </c>
    </row>
    <row r="420" spans="1:51">
      <c r="A420" s="425"/>
      <c r="B420" s="426"/>
      <c r="C420" s="425"/>
      <c r="D420" s="425"/>
      <c r="E420" s="425"/>
      <c r="F420" s="425"/>
      <c r="G420" s="425"/>
      <c r="H420" s="427"/>
      <c r="I420" s="428"/>
      <c r="J420" s="428"/>
      <c r="K420" s="428"/>
      <c r="L420" s="427"/>
      <c r="M420" s="428"/>
      <c r="N420" s="427"/>
      <c r="O420" s="431" t="str">
        <f t="shared" si="31"/>
        <v/>
      </c>
      <c r="P420" s="457" t="str">
        <f t="shared" si="33"/>
        <v xml:space="preserve"> </v>
      </c>
      <c r="Q420" s="428"/>
      <c r="R420" s="428"/>
      <c r="S420" s="428"/>
      <c r="T420" s="428"/>
      <c r="U420" s="428"/>
      <c r="V420" s="428"/>
      <c r="W420" s="421"/>
      <c r="X420" s="428"/>
      <c r="Y420" s="429"/>
      <c r="Z420" s="427"/>
      <c r="AA420" s="427"/>
      <c r="AB420" s="427"/>
      <c r="AC420" s="428"/>
      <c r="AD420" s="433" t="str">
        <f t="shared" si="32"/>
        <v/>
      </c>
      <c r="AE420" s="457" t="str">
        <f t="shared" si="34"/>
        <v xml:space="preserve"> </v>
      </c>
      <c r="AF420" s="428"/>
      <c r="AU420" s="434">
        <v>6</v>
      </c>
      <c r="AV420" s="434">
        <v>9</v>
      </c>
      <c r="AW420" s="434">
        <v>10</v>
      </c>
      <c r="AX420" s="435" t="str">
        <f t="shared" si="35"/>
        <v>6910</v>
      </c>
      <c r="AY420" s="434" t="s">
        <v>94</v>
      </c>
    </row>
    <row r="421" spans="1:51">
      <c r="A421" s="425"/>
      <c r="B421" s="426"/>
      <c r="C421" s="425"/>
      <c r="D421" s="425"/>
      <c r="E421" s="425"/>
      <c r="F421" s="425"/>
      <c r="G421" s="425"/>
      <c r="H421" s="427"/>
      <c r="I421" s="428"/>
      <c r="J421" s="428"/>
      <c r="K421" s="428"/>
      <c r="L421" s="427"/>
      <c r="M421" s="428"/>
      <c r="N421" s="427"/>
      <c r="O421" s="431" t="str">
        <f t="shared" si="31"/>
        <v/>
      </c>
      <c r="P421" s="457" t="str">
        <f t="shared" si="33"/>
        <v xml:space="preserve"> </v>
      </c>
      <c r="Q421" s="428"/>
      <c r="R421" s="428"/>
      <c r="S421" s="428"/>
      <c r="T421" s="428"/>
      <c r="U421" s="428"/>
      <c r="V421" s="428"/>
      <c r="W421" s="421"/>
      <c r="X421" s="428"/>
      <c r="Y421" s="429"/>
      <c r="Z421" s="427"/>
      <c r="AA421" s="427"/>
      <c r="AB421" s="427"/>
      <c r="AC421" s="428"/>
      <c r="AD421" s="433" t="str">
        <f t="shared" si="32"/>
        <v/>
      </c>
      <c r="AE421" s="457" t="str">
        <f t="shared" si="34"/>
        <v xml:space="preserve"> </v>
      </c>
      <c r="AF421" s="428"/>
      <c r="AU421" s="434">
        <v>6</v>
      </c>
      <c r="AV421" s="434">
        <v>9</v>
      </c>
      <c r="AW421" s="434">
        <v>9</v>
      </c>
      <c r="AX421" s="435" t="str">
        <f t="shared" si="35"/>
        <v>699</v>
      </c>
      <c r="AY421" s="434" t="s">
        <v>94</v>
      </c>
    </row>
    <row r="422" spans="1:51">
      <c r="A422" s="425"/>
      <c r="B422" s="426"/>
      <c r="C422" s="425"/>
      <c r="D422" s="425"/>
      <c r="E422" s="425"/>
      <c r="F422" s="425"/>
      <c r="G422" s="425"/>
      <c r="H422" s="427"/>
      <c r="I422" s="428"/>
      <c r="J422" s="428"/>
      <c r="K422" s="428"/>
      <c r="L422" s="427"/>
      <c r="M422" s="428"/>
      <c r="N422" s="427"/>
      <c r="O422" s="431" t="str">
        <f t="shared" si="31"/>
        <v/>
      </c>
      <c r="P422" s="457" t="str">
        <f t="shared" si="33"/>
        <v xml:space="preserve"> </v>
      </c>
      <c r="Q422" s="428"/>
      <c r="R422" s="428"/>
      <c r="S422" s="428"/>
      <c r="T422" s="428"/>
      <c r="U422" s="428"/>
      <c r="V422" s="428"/>
      <c r="W422" s="421"/>
      <c r="X422" s="428"/>
      <c r="Y422" s="429"/>
      <c r="Z422" s="427"/>
      <c r="AA422" s="427"/>
      <c r="AB422" s="427"/>
      <c r="AC422" s="428"/>
      <c r="AD422" s="433" t="str">
        <f t="shared" si="32"/>
        <v/>
      </c>
      <c r="AE422" s="457" t="str">
        <f t="shared" si="34"/>
        <v xml:space="preserve"> </v>
      </c>
      <c r="AF422" s="428"/>
      <c r="AU422" s="434">
        <v>6</v>
      </c>
      <c r="AV422" s="434">
        <v>9</v>
      </c>
      <c r="AW422" s="434">
        <v>8</v>
      </c>
      <c r="AX422" s="435" t="str">
        <f t="shared" si="35"/>
        <v>698</v>
      </c>
      <c r="AY422" s="434" t="s">
        <v>94</v>
      </c>
    </row>
    <row r="423" spans="1:51">
      <c r="A423" s="425"/>
      <c r="B423" s="426"/>
      <c r="C423" s="425"/>
      <c r="D423" s="425"/>
      <c r="E423" s="425"/>
      <c r="F423" s="425"/>
      <c r="G423" s="425"/>
      <c r="H423" s="427"/>
      <c r="I423" s="428"/>
      <c r="J423" s="428"/>
      <c r="K423" s="428"/>
      <c r="L423" s="427"/>
      <c r="M423" s="428"/>
      <c r="N423" s="427"/>
      <c r="O423" s="431" t="str">
        <f t="shared" si="31"/>
        <v/>
      </c>
      <c r="P423" s="457" t="str">
        <f t="shared" si="33"/>
        <v xml:space="preserve"> </v>
      </c>
      <c r="Q423" s="428"/>
      <c r="R423" s="428"/>
      <c r="S423" s="428"/>
      <c r="T423" s="428"/>
      <c r="U423" s="428"/>
      <c r="V423" s="428"/>
      <c r="W423" s="421"/>
      <c r="X423" s="428"/>
      <c r="Y423" s="429"/>
      <c r="Z423" s="427"/>
      <c r="AA423" s="427"/>
      <c r="AB423" s="427"/>
      <c r="AC423" s="428"/>
      <c r="AD423" s="433" t="str">
        <f t="shared" si="32"/>
        <v/>
      </c>
      <c r="AE423" s="457" t="str">
        <f t="shared" si="34"/>
        <v xml:space="preserve"> </v>
      </c>
      <c r="AF423" s="428"/>
      <c r="AU423" s="434">
        <v>6</v>
      </c>
      <c r="AV423" s="434">
        <v>9</v>
      </c>
      <c r="AW423" s="434">
        <v>7</v>
      </c>
      <c r="AX423" s="435" t="str">
        <f t="shared" si="35"/>
        <v>697</v>
      </c>
      <c r="AY423" s="434" t="s">
        <v>94</v>
      </c>
    </row>
    <row r="424" spans="1:51">
      <c r="A424" s="425"/>
      <c r="B424" s="426"/>
      <c r="C424" s="425"/>
      <c r="D424" s="425"/>
      <c r="E424" s="425"/>
      <c r="F424" s="425"/>
      <c r="G424" s="425"/>
      <c r="H424" s="427"/>
      <c r="I424" s="428"/>
      <c r="J424" s="428"/>
      <c r="K424" s="428"/>
      <c r="L424" s="427"/>
      <c r="M424" s="428"/>
      <c r="N424" s="427"/>
      <c r="O424" s="431" t="str">
        <f t="shared" si="31"/>
        <v/>
      </c>
      <c r="P424" s="457" t="str">
        <f t="shared" si="33"/>
        <v xml:space="preserve"> </v>
      </c>
      <c r="Q424" s="428"/>
      <c r="R424" s="428"/>
      <c r="S424" s="428"/>
      <c r="T424" s="428"/>
      <c r="U424" s="428"/>
      <c r="V424" s="428"/>
      <c r="W424" s="421"/>
      <c r="X424" s="428"/>
      <c r="Y424" s="429"/>
      <c r="Z424" s="427"/>
      <c r="AA424" s="427"/>
      <c r="AB424" s="427"/>
      <c r="AC424" s="428"/>
      <c r="AD424" s="433" t="str">
        <f t="shared" si="32"/>
        <v/>
      </c>
      <c r="AE424" s="457" t="str">
        <f t="shared" si="34"/>
        <v xml:space="preserve"> </v>
      </c>
      <c r="AF424" s="428"/>
      <c r="AU424" s="434">
        <v>6</v>
      </c>
      <c r="AV424" s="434">
        <v>9</v>
      </c>
      <c r="AW424" s="434">
        <v>6</v>
      </c>
      <c r="AX424" s="435" t="str">
        <f t="shared" si="35"/>
        <v>696</v>
      </c>
      <c r="AY424" s="434" t="s">
        <v>94</v>
      </c>
    </row>
    <row r="425" spans="1:51">
      <c r="A425" s="425"/>
      <c r="B425" s="426"/>
      <c r="C425" s="425"/>
      <c r="D425" s="425"/>
      <c r="E425" s="425"/>
      <c r="F425" s="425"/>
      <c r="G425" s="425"/>
      <c r="H425" s="427"/>
      <c r="I425" s="428"/>
      <c r="J425" s="428"/>
      <c r="K425" s="428"/>
      <c r="L425" s="427"/>
      <c r="M425" s="428"/>
      <c r="N425" s="427"/>
      <c r="O425" s="431" t="str">
        <f t="shared" si="31"/>
        <v/>
      </c>
      <c r="P425" s="457" t="str">
        <f t="shared" si="33"/>
        <v xml:space="preserve"> </v>
      </c>
      <c r="Q425" s="428"/>
      <c r="R425" s="428"/>
      <c r="S425" s="428"/>
      <c r="T425" s="428"/>
      <c r="U425" s="428"/>
      <c r="V425" s="428"/>
      <c r="W425" s="421"/>
      <c r="X425" s="428"/>
      <c r="Y425" s="429"/>
      <c r="Z425" s="427"/>
      <c r="AA425" s="427"/>
      <c r="AB425" s="427"/>
      <c r="AC425" s="428"/>
      <c r="AD425" s="433" t="str">
        <f t="shared" si="32"/>
        <v/>
      </c>
      <c r="AE425" s="457" t="str">
        <f t="shared" si="34"/>
        <v xml:space="preserve"> </v>
      </c>
      <c r="AF425" s="428"/>
      <c r="AU425" s="434">
        <v>6</v>
      </c>
      <c r="AV425" s="434">
        <v>9</v>
      </c>
      <c r="AW425" s="434">
        <v>5</v>
      </c>
      <c r="AX425" s="435" t="str">
        <f t="shared" si="35"/>
        <v>695</v>
      </c>
      <c r="AY425" s="434" t="s">
        <v>94</v>
      </c>
    </row>
    <row r="426" spans="1:51">
      <c r="A426" s="425"/>
      <c r="B426" s="426"/>
      <c r="C426" s="425"/>
      <c r="D426" s="425"/>
      <c r="E426" s="425"/>
      <c r="F426" s="425"/>
      <c r="G426" s="425"/>
      <c r="H426" s="427"/>
      <c r="I426" s="428"/>
      <c r="J426" s="428"/>
      <c r="K426" s="428"/>
      <c r="L426" s="427"/>
      <c r="M426" s="428"/>
      <c r="N426" s="427"/>
      <c r="O426" s="431" t="str">
        <f t="shared" si="31"/>
        <v/>
      </c>
      <c r="P426" s="457" t="str">
        <f t="shared" si="33"/>
        <v xml:space="preserve"> </v>
      </c>
      <c r="Q426" s="428"/>
      <c r="R426" s="428"/>
      <c r="S426" s="428"/>
      <c r="T426" s="428"/>
      <c r="U426" s="428"/>
      <c r="V426" s="428"/>
      <c r="W426" s="421"/>
      <c r="X426" s="428"/>
      <c r="Y426" s="429"/>
      <c r="Z426" s="427"/>
      <c r="AA426" s="427"/>
      <c r="AB426" s="427"/>
      <c r="AC426" s="428"/>
      <c r="AD426" s="433" t="str">
        <f t="shared" si="32"/>
        <v/>
      </c>
      <c r="AE426" s="457" t="str">
        <f t="shared" si="34"/>
        <v xml:space="preserve"> </v>
      </c>
      <c r="AF426" s="428"/>
      <c r="AU426" s="434">
        <v>6</v>
      </c>
      <c r="AV426" s="434">
        <v>9</v>
      </c>
      <c r="AW426" s="434">
        <v>4</v>
      </c>
      <c r="AX426" s="435" t="str">
        <f t="shared" si="35"/>
        <v>694</v>
      </c>
      <c r="AY426" s="434" t="s">
        <v>96</v>
      </c>
    </row>
    <row r="427" spans="1:51">
      <c r="A427" s="425"/>
      <c r="B427" s="426"/>
      <c r="C427" s="425"/>
      <c r="D427" s="425"/>
      <c r="E427" s="425"/>
      <c r="F427" s="425"/>
      <c r="G427" s="425"/>
      <c r="H427" s="427"/>
      <c r="I427" s="428"/>
      <c r="J427" s="428"/>
      <c r="K427" s="428"/>
      <c r="L427" s="427"/>
      <c r="M427" s="428"/>
      <c r="N427" s="427"/>
      <c r="O427" s="431" t="str">
        <f t="shared" si="31"/>
        <v/>
      </c>
      <c r="P427" s="457" t="str">
        <f t="shared" si="33"/>
        <v xml:space="preserve"> </v>
      </c>
      <c r="Q427" s="428"/>
      <c r="R427" s="428"/>
      <c r="S427" s="428"/>
      <c r="T427" s="428"/>
      <c r="U427" s="428"/>
      <c r="V427" s="428"/>
      <c r="W427" s="421"/>
      <c r="X427" s="428"/>
      <c r="Y427" s="429"/>
      <c r="Z427" s="427"/>
      <c r="AA427" s="427"/>
      <c r="AB427" s="427"/>
      <c r="AC427" s="428"/>
      <c r="AD427" s="433" t="str">
        <f t="shared" si="32"/>
        <v/>
      </c>
      <c r="AE427" s="457" t="str">
        <f t="shared" si="34"/>
        <v xml:space="preserve"> </v>
      </c>
      <c r="AF427" s="428"/>
      <c r="AU427" s="434">
        <v>6</v>
      </c>
      <c r="AV427" s="434">
        <v>9</v>
      </c>
      <c r="AW427" s="434">
        <v>3</v>
      </c>
      <c r="AX427" s="435" t="str">
        <f t="shared" si="35"/>
        <v>693</v>
      </c>
      <c r="AY427" s="434" t="s">
        <v>96</v>
      </c>
    </row>
    <row r="428" spans="1:51">
      <c r="A428" s="425"/>
      <c r="B428" s="426"/>
      <c r="C428" s="425"/>
      <c r="D428" s="425"/>
      <c r="E428" s="425"/>
      <c r="F428" s="425"/>
      <c r="G428" s="425"/>
      <c r="H428" s="427"/>
      <c r="I428" s="428"/>
      <c r="J428" s="428"/>
      <c r="K428" s="428"/>
      <c r="L428" s="427"/>
      <c r="M428" s="428"/>
      <c r="N428" s="427"/>
      <c r="O428" s="431" t="str">
        <f t="shared" si="31"/>
        <v/>
      </c>
      <c r="P428" s="457" t="str">
        <f t="shared" si="33"/>
        <v xml:space="preserve"> </v>
      </c>
      <c r="Q428" s="428"/>
      <c r="R428" s="428"/>
      <c r="S428" s="428"/>
      <c r="T428" s="428"/>
      <c r="U428" s="428"/>
      <c r="V428" s="428"/>
      <c r="W428" s="421"/>
      <c r="X428" s="428"/>
      <c r="Y428" s="429"/>
      <c r="Z428" s="427"/>
      <c r="AA428" s="427"/>
      <c r="AB428" s="427"/>
      <c r="AC428" s="428"/>
      <c r="AD428" s="433" t="str">
        <f t="shared" si="32"/>
        <v/>
      </c>
      <c r="AE428" s="457" t="str">
        <f t="shared" si="34"/>
        <v xml:space="preserve"> </v>
      </c>
      <c r="AF428" s="428"/>
      <c r="AU428" s="434">
        <v>6</v>
      </c>
      <c r="AV428" s="434">
        <v>9</v>
      </c>
      <c r="AW428" s="434">
        <v>2</v>
      </c>
      <c r="AX428" s="435" t="str">
        <f t="shared" si="35"/>
        <v>692</v>
      </c>
      <c r="AY428" s="434" t="s">
        <v>96</v>
      </c>
    </row>
    <row r="429" spans="1:51">
      <c r="A429" s="425"/>
      <c r="B429" s="426"/>
      <c r="C429" s="425"/>
      <c r="D429" s="425"/>
      <c r="E429" s="425"/>
      <c r="F429" s="425"/>
      <c r="G429" s="425"/>
      <c r="H429" s="427"/>
      <c r="I429" s="428"/>
      <c r="J429" s="428"/>
      <c r="K429" s="428"/>
      <c r="L429" s="427"/>
      <c r="M429" s="428"/>
      <c r="N429" s="427"/>
      <c r="O429" s="431" t="str">
        <f t="shared" si="31"/>
        <v/>
      </c>
      <c r="P429" s="457" t="str">
        <f t="shared" si="33"/>
        <v xml:space="preserve"> </v>
      </c>
      <c r="Q429" s="428"/>
      <c r="R429" s="428"/>
      <c r="S429" s="428"/>
      <c r="T429" s="428"/>
      <c r="U429" s="428"/>
      <c r="V429" s="428"/>
      <c r="W429" s="421"/>
      <c r="X429" s="428"/>
      <c r="Y429" s="429"/>
      <c r="Z429" s="427"/>
      <c r="AA429" s="427"/>
      <c r="AB429" s="427"/>
      <c r="AC429" s="428"/>
      <c r="AD429" s="433" t="str">
        <f t="shared" si="32"/>
        <v/>
      </c>
      <c r="AE429" s="457" t="str">
        <f t="shared" si="34"/>
        <v xml:space="preserve"> </v>
      </c>
      <c r="AF429" s="428"/>
      <c r="AU429" s="434">
        <v>6</v>
      </c>
      <c r="AV429" s="434">
        <v>9</v>
      </c>
      <c r="AW429" s="434">
        <v>1</v>
      </c>
      <c r="AX429" s="435" t="str">
        <f t="shared" si="35"/>
        <v>691</v>
      </c>
      <c r="AY429" s="434" t="s">
        <v>96</v>
      </c>
    </row>
    <row r="430" spans="1:51">
      <c r="A430" s="425"/>
      <c r="B430" s="426"/>
      <c r="C430" s="425"/>
      <c r="D430" s="425"/>
      <c r="E430" s="425"/>
      <c r="F430" s="425"/>
      <c r="G430" s="425"/>
      <c r="H430" s="427"/>
      <c r="I430" s="428"/>
      <c r="J430" s="428"/>
      <c r="K430" s="428"/>
      <c r="L430" s="427"/>
      <c r="M430" s="428"/>
      <c r="N430" s="427"/>
      <c r="O430" s="431" t="str">
        <f t="shared" si="31"/>
        <v/>
      </c>
      <c r="P430" s="457" t="str">
        <f t="shared" si="33"/>
        <v xml:space="preserve"> </v>
      </c>
      <c r="Q430" s="428"/>
      <c r="R430" s="428"/>
      <c r="S430" s="428"/>
      <c r="T430" s="428"/>
      <c r="U430" s="428"/>
      <c r="V430" s="428"/>
      <c r="W430" s="421"/>
      <c r="X430" s="428"/>
      <c r="Y430" s="429"/>
      <c r="Z430" s="427"/>
      <c r="AA430" s="427"/>
      <c r="AB430" s="427"/>
      <c r="AC430" s="428"/>
      <c r="AD430" s="433" t="str">
        <f t="shared" si="32"/>
        <v/>
      </c>
      <c r="AE430" s="457" t="str">
        <f t="shared" si="34"/>
        <v xml:space="preserve"> </v>
      </c>
      <c r="AF430" s="428"/>
      <c r="AU430" s="434">
        <v>6</v>
      </c>
      <c r="AV430" s="434">
        <v>8</v>
      </c>
      <c r="AW430" s="434">
        <v>10</v>
      </c>
      <c r="AX430" s="435" t="str">
        <f t="shared" si="35"/>
        <v>6810</v>
      </c>
      <c r="AY430" s="434" t="s">
        <v>94</v>
      </c>
    </row>
    <row r="431" spans="1:51">
      <c r="A431" s="425"/>
      <c r="B431" s="426"/>
      <c r="C431" s="425"/>
      <c r="D431" s="425"/>
      <c r="E431" s="425"/>
      <c r="F431" s="425"/>
      <c r="G431" s="425"/>
      <c r="H431" s="427"/>
      <c r="I431" s="428"/>
      <c r="J431" s="428"/>
      <c r="K431" s="428"/>
      <c r="L431" s="427"/>
      <c r="M431" s="428"/>
      <c r="N431" s="427"/>
      <c r="O431" s="431" t="str">
        <f t="shared" si="31"/>
        <v/>
      </c>
      <c r="P431" s="457" t="str">
        <f t="shared" si="33"/>
        <v xml:space="preserve"> </v>
      </c>
      <c r="Q431" s="428"/>
      <c r="R431" s="428"/>
      <c r="S431" s="428"/>
      <c r="T431" s="428"/>
      <c r="U431" s="428"/>
      <c r="V431" s="428"/>
      <c r="W431" s="421"/>
      <c r="X431" s="428"/>
      <c r="Y431" s="429"/>
      <c r="Z431" s="427"/>
      <c r="AA431" s="427"/>
      <c r="AB431" s="427"/>
      <c r="AC431" s="428"/>
      <c r="AD431" s="433" t="str">
        <f t="shared" si="32"/>
        <v/>
      </c>
      <c r="AE431" s="457" t="str">
        <f t="shared" si="34"/>
        <v xml:space="preserve"> </v>
      </c>
      <c r="AF431" s="428"/>
      <c r="AU431" s="434">
        <v>6</v>
      </c>
      <c r="AV431" s="434">
        <v>8</v>
      </c>
      <c r="AW431" s="434">
        <v>9</v>
      </c>
      <c r="AX431" s="435" t="str">
        <f t="shared" si="35"/>
        <v>689</v>
      </c>
      <c r="AY431" s="434" t="s">
        <v>94</v>
      </c>
    </row>
    <row r="432" spans="1:51">
      <c r="A432" s="425"/>
      <c r="B432" s="426"/>
      <c r="C432" s="425"/>
      <c r="D432" s="425"/>
      <c r="E432" s="425"/>
      <c r="F432" s="425"/>
      <c r="G432" s="425"/>
      <c r="H432" s="427"/>
      <c r="I432" s="428"/>
      <c r="J432" s="428"/>
      <c r="K432" s="428"/>
      <c r="L432" s="427"/>
      <c r="M432" s="428"/>
      <c r="N432" s="427"/>
      <c r="O432" s="431" t="str">
        <f t="shared" si="31"/>
        <v/>
      </c>
      <c r="P432" s="457" t="str">
        <f t="shared" si="33"/>
        <v xml:space="preserve"> </v>
      </c>
      <c r="Q432" s="428"/>
      <c r="R432" s="428"/>
      <c r="S432" s="428"/>
      <c r="T432" s="428"/>
      <c r="U432" s="428"/>
      <c r="V432" s="428"/>
      <c r="W432" s="421"/>
      <c r="X432" s="428"/>
      <c r="Y432" s="429"/>
      <c r="Z432" s="427"/>
      <c r="AA432" s="427"/>
      <c r="AB432" s="427"/>
      <c r="AC432" s="428"/>
      <c r="AD432" s="433" t="str">
        <f t="shared" si="32"/>
        <v/>
      </c>
      <c r="AE432" s="457" t="str">
        <f t="shared" si="34"/>
        <v xml:space="preserve"> </v>
      </c>
      <c r="AF432" s="428"/>
      <c r="AU432" s="434">
        <v>6</v>
      </c>
      <c r="AV432" s="434">
        <v>8</v>
      </c>
      <c r="AW432" s="434">
        <v>8</v>
      </c>
      <c r="AX432" s="435" t="str">
        <f t="shared" si="35"/>
        <v>688</v>
      </c>
      <c r="AY432" s="434" t="s">
        <v>94</v>
      </c>
    </row>
    <row r="433" spans="1:51">
      <c r="A433" s="425"/>
      <c r="B433" s="426"/>
      <c r="C433" s="425"/>
      <c r="D433" s="425"/>
      <c r="E433" s="425"/>
      <c r="F433" s="425"/>
      <c r="G433" s="425"/>
      <c r="H433" s="427"/>
      <c r="I433" s="428"/>
      <c r="J433" s="428"/>
      <c r="K433" s="428"/>
      <c r="L433" s="427"/>
      <c r="M433" s="428"/>
      <c r="N433" s="427"/>
      <c r="O433" s="431" t="str">
        <f t="shared" si="31"/>
        <v/>
      </c>
      <c r="P433" s="457" t="str">
        <f t="shared" si="33"/>
        <v xml:space="preserve"> </v>
      </c>
      <c r="Q433" s="428"/>
      <c r="R433" s="428"/>
      <c r="S433" s="428"/>
      <c r="T433" s="428"/>
      <c r="U433" s="428"/>
      <c r="V433" s="428"/>
      <c r="W433" s="421"/>
      <c r="X433" s="428"/>
      <c r="Y433" s="429"/>
      <c r="Z433" s="427"/>
      <c r="AA433" s="427"/>
      <c r="AB433" s="427"/>
      <c r="AC433" s="428"/>
      <c r="AD433" s="433" t="str">
        <f t="shared" si="32"/>
        <v/>
      </c>
      <c r="AE433" s="457" t="str">
        <f t="shared" si="34"/>
        <v xml:space="preserve"> </v>
      </c>
      <c r="AF433" s="428"/>
      <c r="AU433" s="434">
        <v>6</v>
      </c>
      <c r="AV433" s="434">
        <v>8</v>
      </c>
      <c r="AW433" s="434">
        <v>7</v>
      </c>
      <c r="AX433" s="435" t="str">
        <f t="shared" si="35"/>
        <v>687</v>
      </c>
      <c r="AY433" s="434" t="s">
        <v>94</v>
      </c>
    </row>
    <row r="434" spans="1:51">
      <c r="A434" s="425"/>
      <c r="B434" s="426"/>
      <c r="C434" s="425"/>
      <c r="D434" s="425"/>
      <c r="E434" s="425"/>
      <c r="F434" s="425"/>
      <c r="G434" s="425"/>
      <c r="H434" s="427"/>
      <c r="I434" s="428"/>
      <c r="J434" s="428"/>
      <c r="K434" s="428"/>
      <c r="L434" s="427"/>
      <c r="M434" s="428"/>
      <c r="N434" s="427"/>
      <c r="O434" s="431" t="str">
        <f t="shared" ref="O434:O497" si="36">+H434&amp;L434&amp;N434</f>
        <v/>
      </c>
      <c r="P434" s="457" t="str">
        <f t="shared" si="33"/>
        <v xml:space="preserve"> </v>
      </c>
      <c r="Q434" s="428"/>
      <c r="R434" s="428"/>
      <c r="S434" s="428"/>
      <c r="T434" s="428"/>
      <c r="U434" s="428"/>
      <c r="V434" s="428"/>
      <c r="W434" s="421"/>
      <c r="X434" s="428"/>
      <c r="Y434" s="429"/>
      <c r="Z434" s="427"/>
      <c r="AA434" s="427"/>
      <c r="AB434" s="427"/>
      <c r="AC434" s="428"/>
      <c r="AD434" s="433" t="str">
        <f t="shared" ref="AD434:AD500" si="37">+Z434&amp;AA434&amp;AB434</f>
        <v/>
      </c>
      <c r="AE434" s="457" t="str">
        <f t="shared" si="34"/>
        <v xml:space="preserve"> </v>
      </c>
      <c r="AF434" s="428"/>
      <c r="AU434" s="434">
        <v>6</v>
      </c>
      <c r="AV434" s="434">
        <v>8</v>
      </c>
      <c r="AW434" s="434">
        <v>6</v>
      </c>
      <c r="AX434" s="435" t="str">
        <f t="shared" si="35"/>
        <v>686</v>
      </c>
      <c r="AY434" s="434" t="s">
        <v>94</v>
      </c>
    </row>
    <row r="435" spans="1:51">
      <c r="A435" s="425"/>
      <c r="B435" s="426"/>
      <c r="C435" s="425"/>
      <c r="D435" s="425"/>
      <c r="E435" s="425"/>
      <c r="F435" s="425"/>
      <c r="G435" s="425"/>
      <c r="H435" s="427"/>
      <c r="I435" s="428"/>
      <c r="J435" s="428"/>
      <c r="K435" s="428"/>
      <c r="L435" s="427"/>
      <c r="M435" s="428"/>
      <c r="N435" s="427"/>
      <c r="O435" s="431" t="str">
        <f t="shared" si="36"/>
        <v/>
      </c>
      <c r="P435" s="457" t="str">
        <f t="shared" si="33"/>
        <v xml:space="preserve"> </v>
      </c>
      <c r="Q435" s="428"/>
      <c r="R435" s="428"/>
      <c r="S435" s="428"/>
      <c r="T435" s="428"/>
      <c r="U435" s="428"/>
      <c r="V435" s="428"/>
      <c r="W435" s="421"/>
      <c r="X435" s="428"/>
      <c r="Y435" s="429"/>
      <c r="Z435" s="427"/>
      <c r="AA435" s="427"/>
      <c r="AB435" s="427"/>
      <c r="AC435" s="428"/>
      <c r="AD435" s="433" t="str">
        <f t="shared" si="37"/>
        <v/>
      </c>
      <c r="AE435" s="457" t="str">
        <f t="shared" si="34"/>
        <v xml:space="preserve"> </v>
      </c>
      <c r="AF435" s="428"/>
      <c r="AU435" s="434">
        <v>6</v>
      </c>
      <c r="AV435" s="434">
        <v>8</v>
      </c>
      <c r="AW435" s="434">
        <v>5</v>
      </c>
      <c r="AX435" s="435" t="str">
        <f t="shared" si="35"/>
        <v>685</v>
      </c>
      <c r="AY435" s="434" t="s">
        <v>94</v>
      </c>
    </row>
    <row r="436" spans="1:51">
      <c r="A436" s="425"/>
      <c r="B436" s="426"/>
      <c r="C436" s="425"/>
      <c r="D436" s="425"/>
      <c r="E436" s="425"/>
      <c r="F436" s="425"/>
      <c r="G436" s="425"/>
      <c r="H436" s="427"/>
      <c r="I436" s="428"/>
      <c r="J436" s="428"/>
      <c r="K436" s="428"/>
      <c r="L436" s="427"/>
      <c r="M436" s="428"/>
      <c r="N436" s="427"/>
      <c r="O436" s="431" t="str">
        <f t="shared" si="36"/>
        <v/>
      </c>
      <c r="P436" s="457" t="str">
        <f t="shared" si="33"/>
        <v xml:space="preserve"> </v>
      </c>
      <c r="Q436" s="428"/>
      <c r="R436" s="428"/>
      <c r="S436" s="428"/>
      <c r="T436" s="428"/>
      <c r="U436" s="428"/>
      <c r="V436" s="428"/>
      <c r="W436" s="421"/>
      <c r="X436" s="428"/>
      <c r="Y436" s="429"/>
      <c r="Z436" s="427"/>
      <c r="AA436" s="427"/>
      <c r="AB436" s="427"/>
      <c r="AC436" s="428"/>
      <c r="AD436" s="433" t="str">
        <f t="shared" si="37"/>
        <v/>
      </c>
      <c r="AE436" s="457" t="str">
        <f t="shared" si="34"/>
        <v xml:space="preserve"> </v>
      </c>
      <c r="AF436" s="428"/>
      <c r="AU436" s="434">
        <v>6</v>
      </c>
      <c r="AV436" s="434">
        <v>8</v>
      </c>
      <c r="AW436" s="434">
        <v>4</v>
      </c>
      <c r="AX436" s="435" t="str">
        <f t="shared" si="35"/>
        <v>684</v>
      </c>
      <c r="AY436" s="434" t="s">
        <v>96</v>
      </c>
    </row>
    <row r="437" spans="1:51">
      <c r="A437" s="425"/>
      <c r="B437" s="426"/>
      <c r="C437" s="425"/>
      <c r="D437" s="425"/>
      <c r="E437" s="425"/>
      <c r="F437" s="425"/>
      <c r="G437" s="425"/>
      <c r="H437" s="427"/>
      <c r="I437" s="428"/>
      <c r="J437" s="428"/>
      <c r="K437" s="428"/>
      <c r="L437" s="427"/>
      <c r="M437" s="428"/>
      <c r="N437" s="427"/>
      <c r="O437" s="431" t="str">
        <f t="shared" si="36"/>
        <v/>
      </c>
      <c r="P437" s="457" t="str">
        <f t="shared" si="33"/>
        <v xml:space="preserve"> </v>
      </c>
      <c r="Q437" s="428"/>
      <c r="R437" s="428"/>
      <c r="S437" s="428"/>
      <c r="T437" s="428"/>
      <c r="U437" s="428"/>
      <c r="V437" s="428"/>
      <c r="W437" s="421"/>
      <c r="X437" s="428"/>
      <c r="Y437" s="429"/>
      <c r="Z437" s="427"/>
      <c r="AA437" s="427"/>
      <c r="AB437" s="427"/>
      <c r="AC437" s="428"/>
      <c r="AD437" s="433" t="str">
        <f t="shared" si="37"/>
        <v/>
      </c>
      <c r="AE437" s="457" t="str">
        <f t="shared" si="34"/>
        <v xml:space="preserve"> </v>
      </c>
      <c r="AF437" s="428"/>
      <c r="AU437" s="434">
        <v>6</v>
      </c>
      <c r="AV437" s="434">
        <v>8</v>
      </c>
      <c r="AW437" s="434">
        <v>3</v>
      </c>
      <c r="AX437" s="435" t="str">
        <f t="shared" si="35"/>
        <v>683</v>
      </c>
      <c r="AY437" s="434" t="s">
        <v>96</v>
      </c>
    </row>
    <row r="438" spans="1:51">
      <c r="A438" s="425"/>
      <c r="B438" s="426"/>
      <c r="C438" s="425"/>
      <c r="D438" s="425"/>
      <c r="E438" s="425"/>
      <c r="F438" s="425"/>
      <c r="G438" s="425"/>
      <c r="H438" s="427"/>
      <c r="I438" s="428"/>
      <c r="J438" s="428"/>
      <c r="K438" s="428"/>
      <c r="L438" s="427"/>
      <c r="M438" s="428"/>
      <c r="N438" s="427"/>
      <c r="O438" s="431" t="str">
        <f t="shared" si="36"/>
        <v/>
      </c>
      <c r="P438" s="457" t="str">
        <f t="shared" si="33"/>
        <v xml:space="preserve"> </v>
      </c>
      <c r="Q438" s="428"/>
      <c r="R438" s="428"/>
      <c r="S438" s="428"/>
      <c r="T438" s="428"/>
      <c r="U438" s="428"/>
      <c r="V438" s="428"/>
      <c r="W438" s="421"/>
      <c r="X438" s="428"/>
      <c r="Y438" s="429"/>
      <c r="Z438" s="427"/>
      <c r="AA438" s="427"/>
      <c r="AB438" s="427"/>
      <c r="AC438" s="428"/>
      <c r="AD438" s="433" t="str">
        <f t="shared" si="37"/>
        <v/>
      </c>
      <c r="AE438" s="457" t="str">
        <f t="shared" si="34"/>
        <v xml:space="preserve"> </v>
      </c>
      <c r="AF438" s="428"/>
      <c r="AU438" s="434">
        <v>6</v>
      </c>
      <c r="AV438" s="434">
        <v>8</v>
      </c>
      <c r="AW438" s="434">
        <v>2</v>
      </c>
      <c r="AX438" s="435" t="str">
        <f t="shared" si="35"/>
        <v>682</v>
      </c>
      <c r="AY438" s="434" t="s">
        <v>96</v>
      </c>
    </row>
    <row r="439" spans="1:51">
      <c r="A439" s="425"/>
      <c r="B439" s="426"/>
      <c r="C439" s="425"/>
      <c r="D439" s="425"/>
      <c r="E439" s="425"/>
      <c r="F439" s="425"/>
      <c r="G439" s="425"/>
      <c r="H439" s="427"/>
      <c r="I439" s="428"/>
      <c r="J439" s="428"/>
      <c r="K439" s="428"/>
      <c r="L439" s="427"/>
      <c r="M439" s="428"/>
      <c r="N439" s="427"/>
      <c r="O439" s="431" t="str">
        <f t="shared" si="36"/>
        <v/>
      </c>
      <c r="P439" s="457" t="str">
        <f t="shared" si="33"/>
        <v xml:space="preserve"> </v>
      </c>
      <c r="Q439" s="428"/>
      <c r="R439" s="428"/>
      <c r="S439" s="428"/>
      <c r="T439" s="428"/>
      <c r="U439" s="428"/>
      <c r="V439" s="428"/>
      <c r="W439" s="421"/>
      <c r="X439" s="428"/>
      <c r="Y439" s="429"/>
      <c r="Z439" s="427"/>
      <c r="AA439" s="427"/>
      <c r="AB439" s="427"/>
      <c r="AC439" s="428"/>
      <c r="AD439" s="433" t="str">
        <f t="shared" si="37"/>
        <v/>
      </c>
      <c r="AE439" s="457" t="str">
        <f t="shared" si="34"/>
        <v xml:space="preserve"> </v>
      </c>
      <c r="AF439" s="428"/>
      <c r="AU439" s="434">
        <v>6</v>
      </c>
      <c r="AV439" s="434">
        <v>8</v>
      </c>
      <c r="AW439" s="434">
        <v>1</v>
      </c>
      <c r="AX439" s="435" t="str">
        <f t="shared" si="35"/>
        <v>681</v>
      </c>
      <c r="AY439" s="434" t="s">
        <v>96</v>
      </c>
    </row>
    <row r="440" spans="1:51">
      <c r="A440" s="425"/>
      <c r="B440" s="426"/>
      <c r="C440" s="425"/>
      <c r="D440" s="425"/>
      <c r="E440" s="425"/>
      <c r="F440" s="425"/>
      <c r="G440" s="425"/>
      <c r="H440" s="427"/>
      <c r="I440" s="428"/>
      <c r="J440" s="428"/>
      <c r="K440" s="428"/>
      <c r="L440" s="427"/>
      <c r="M440" s="428"/>
      <c r="N440" s="427"/>
      <c r="O440" s="431" t="str">
        <f t="shared" si="36"/>
        <v/>
      </c>
      <c r="P440" s="457" t="str">
        <f t="shared" si="33"/>
        <v xml:space="preserve"> </v>
      </c>
      <c r="Q440" s="428"/>
      <c r="R440" s="428"/>
      <c r="S440" s="428"/>
      <c r="T440" s="428"/>
      <c r="U440" s="428"/>
      <c r="V440" s="428"/>
      <c r="W440" s="421"/>
      <c r="X440" s="428"/>
      <c r="Y440" s="429"/>
      <c r="Z440" s="427"/>
      <c r="AA440" s="427"/>
      <c r="AB440" s="427"/>
      <c r="AC440" s="428"/>
      <c r="AD440" s="433" t="str">
        <f t="shared" si="37"/>
        <v/>
      </c>
      <c r="AE440" s="457" t="str">
        <f t="shared" si="34"/>
        <v xml:space="preserve"> </v>
      </c>
      <c r="AF440" s="428"/>
      <c r="AU440" s="434">
        <v>6</v>
      </c>
      <c r="AV440" s="434">
        <v>7</v>
      </c>
      <c r="AW440" s="434">
        <v>10</v>
      </c>
      <c r="AX440" s="435" t="str">
        <f t="shared" si="35"/>
        <v>6710</v>
      </c>
      <c r="AY440" s="434" t="s">
        <v>96</v>
      </c>
    </row>
    <row r="441" spans="1:51">
      <c r="A441" s="425"/>
      <c r="B441" s="426"/>
      <c r="C441" s="425"/>
      <c r="D441" s="425"/>
      <c r="E441" s="425"/>
      <c r="F441" s="425"/>
      <c r="G441" s="425"/>
      <c r="H441" s="427"/>
      <c r="I441" s="428"/>
      <c r="J441" s="428"/>
      <c r="K441" s="428"/>
      <c r="L441" s="427"/>
      <c r="M441" s="428"/>
      <c r="N441" s="427"/>
      <c r="O441" s="431" t="str">
        <f t="shared" si="36"/>
        <v/>
      </c>
      <c r="P441" s="457" t="str">
        <f t="shared" si="33"/>
        <v xml:space="preserve"> </v>
      </c>
      <c r="Q441" s="428"/>
      <c r="R441" s="428"/>
      <c r="S441" s="428"/>
      <c r="T441" s="428"/>
      <c r="U441" s="428"/>
      <c r="V441" s="428"/>
      <c r="W441" s="421"/>
      <c r="X441" s="428"/>
      <c r="Y441" s="429"/>
      <c r="Z441" s="427"/>
      <c r="AA441" s="427"/>
      <c r="AB441" s="427"/>
      <c r="AC441" s="428"/>
      <c r="AD441" s="433" t="str">
        <f t="shared" si="37"/>
        <v/>
      </c>
      <c r="AE441" s="457" t="str">
        <f t="shared" si="34"/>
        <v xml:space="preserve"> </v>
      </c>
      <c r="AF441" s="428"/>
      <c r="AU441" s="434">
        <v>6</v>
      </c>
      <c r="AV441" s="434">
        <v>7</v>
      </c>
      <c r="AW441" s="434">
        <v>9</v>
      </c>
      <c r="AX441" s="435" t="str">
        <f t="shared" si="35"/>
        <v>679</v>
      </c>
      <c r="AY441" s="434" t="s">
        <v>96</v>
      </c>
    </row>
    <row r="442" spans="1:51">
      <c r="A442" s="425"/>
      <c r="B442" s="426"/>
      <c r="C442" s="425"/>
      <c r="D442" s="425"/>
      <c r="E442" s="425"/>
      <c r="F442" s="425"/>
      <c r="G442" s="425"/>
      <c r="H442" s="427"/>
      <c r="I442" s="428"/>
      <c r="J442" s="428"/>
      <c r="K442" s="428"/>
      <c r="L442" s="427"/>
      <c r="M442" s="428"/>
      <c r="N442" s="427"/>
      <c r="O442" s="431" t="str">
        <f t="shared" si="36"/>
        <v/>
      </c>
      <c r="P442" s="457" t="str">
        <f t="shared" si="33"/>
        <v xml:space="preserve"> </v>
      </c>
      <c r="Q442" s="428"/>
      <c r="R442" s="428"/>
      <c r="S442" s="428"/>
      <c r="T442" s="428"/>
      <c r="U442" s="428"/>
      <c r="V442" s="428"/>
      <c r="W442" s="421"/>
      <c r="X442" s="428"/>
      <c r="Y442" s="429"/>
      <c r="Z442" s="427"/>
      <c r="AA442" s="427"/>
      <c r="AB442" s="427"/>
      <c r="AC442" s="428"/>
      <c r="AD442" s="433" t="str">
        <f t="shared" si="37"/>
        <v/>
      </c>
      <c r="AE442" s="457" t="str">
        <f t="shared" si="34"/>
        <v xml:space="preserve"> </v>
      </c>
      <c r="AF442" s="428"/>
      <c r="AU442" s="434">
        <v>6</v>
      </c>
      <c r="AV442" s="434">
        <v>7</v>
      </c>
      <c r="AW442" s="434">
        <v>8</v>
      </c>
      <c r="AX442" s="435" t="str">
        <f t="shared" si="35"/>
        <v>678</v>
      </c>
      <c r="AY442" s="434" t="s">
        <v>96</v>
      </c>
    </row>
    <row r="443" spans="1:51">
      <c r="A443" s="425"/>
      <c r="B443" s="426"/>
      <c r="C443" s="425"/>
      <c r="D443" s="425"/>
      <c r="E443" s="425"/>
      <c r="F443" s="425"/>
      <c r="G443" s="425"/>
      <c r="H443" s="427"/>
      <c r="I443" s="428"/>
      <c r="J443" s="428"/>
      <c r="K443" s="428"/>
      <c r="L443" s="427"/>
      <c r="M443" s="428"/>
      <c r="N443" s="427"/>
      <c r="O443" s="431" t="str">
        <f t="shared" si="36"/>
        <v/>
      </c>
      <c r="P443" s="457" t="str">
        <f t="shared" si="33"/>
        <v xml:space="preserve"> </v>
      </c>
      <c r="Q443" s="428"/>
      <c r="R443" s="428"/>
      <c r="S443" s="428"/>
      <c r="T443" s="428"/>
      <c r="U443" s="428"/>
      <c r="V443" s="428"/>
      <c r="W443" s="421"/>
      <c r="X443" s="428"/>
      <c r="Y443" s="429"/>
      <c r="Z443" s="427"/>
      <c r="AA443" s="427"/>
      <c r="AB443" s="427"/>
      <c r="AC443" s="428"/>
      <c r="AD443" s="433" t="str">
        <f t="shared" si="37"/>
        <v/>
      </c>
      <c r="AE443" s="457" t="str">
        <f t="shared" si="34"/>
        <v xml:space="preserve"> </v>
      </c>
      <c r="AF443" s="428"/>
      <c r="AU443" s="434">
        <v>6</v>
      </c>
      <c r="AV443" s="434">
        <v>7</v>
      </c>
      <c r="AW443" s="434">
        <v>7</v>
      </c>
      <c r="AX443" s="435" t="str">
        <f t="shared" si="35"/>
        <v>677</v>
      </c>
      <c r="AY443" s="434" t="s">
        <v>96</v>
      </c>
    </row>
    <row r="444" spans="1:51">
      <c r="A444" s="425"/>
      <c r="B444" s="426"/>
      <c r="C444" s="425"/>
      <c r="D444" s="425"/>
      <c r="E444" s="425"/>
      <c r="F444" s="425"/>
      <c r="G444" s="425"/>
      <c r="H444" s="427"/>
      <c r="I444" s="428"/>
      <c r="J444" s="428"/>
      <c r="K444" s="428"/>
      <c r="L444" s="427"/>
      <c r="M444" s="428"/>
      <c r="N444" s="427"/>
      <c r="O444" s="431" t="str">
        <f t="shared" si="36"/>
        <v/>
      </c>
      <c r="P444" s="457" t="str">
        <f t="shared" si="33"/>
        <v xml:space="preserve"> </v>
      </c>
      <c r="Q444" s="428"/>
      <c r="R444" s="428"/>
      <c r="S444" s="428"/>
      <c r="T444" s="428"/>
      <c r="U444" s="428"/>
      <c r="V444" s="428"/>
      <c r="W444" s="421"/>
      <c r="X444" s="428"/>
      <c r="Y444" s="429"/>
      <c r="Z444" s="427"/>
      <c r="AA444" s="427"/>
      <c r="AB444" s="427"/>
      <c r="AC444" s="428"/>
      <c r="AD444" s="433" t="str">
        <f t="shared" si="37"/>
        <v/>
      </c>
      <c r="AE444" s="457" t="str">
        <f t="shared" si="34"/>
        <v xml:space="preserve"> </v>
      </c>
      <c r="AF444" s="428"/>
      <c r="AU444" s="434">
        <v>6</v>
      </c>
      <c r="AV444" s="434">
        <v>7</v>
      </c>
      <c r="AW444" s="434">
        <v>6</v>
      </c>
      <c r="AX444" s="435" t="str">
        <f t="shared" si="35"/>
        <v>676</v>
      </c>
      <c r="AY444" s="434" t="s">
        <v>96</v>
      </c>
    </row>
    <row r="445" spans="1:51">
      <c r="A445" s="425"/>
      <c r="B445" s="426"/>
      <c r="C445" s="425"/>
      <c r="D445" s="425"/>
      <c r="E445" s="425"/>
      <c r="F445" s="425"/>
      <c r="G445" s="425"/>
      <c r="H445" s="427"/>
      <c r="I445" s="428"/>
      <c r="J445" s="428"/>
      <c r="K445" s="428"/>
      <c r="L445" s="427"/>
      <c r="M445" s="428"/>
      <c r="N445" s="427"/>
      <c r="O445" s="431" t="str">
        <f t="shared" si="36"/>
        <v/>
      </c>
      <c r="P445" s="457" t="str">
        <f t="shared" si="33"/>
        <v xml:space="preserve"> </v>
      </c>
      <c r="Q445" s="428"/>
      <c r="R445" s="428"/>
      <c r="S445" s="428"/>
      <c r="T445" s="428"/>
      <c r="U445" s="428"/>
      <c r="V445" s="428"/>
      <c r="W445" s="421"/>
      <c r="X445" s="428"/>
      <c r="Y445" s="429"/>
      <c r="Z445" s="427"/>
      <c r="AA445" s="427"/>
      <c r="AB445" s="427"/>
      <c r="AC445" s="428"/>
      <c r="AD445" s="433" t="str">
        <f t="shared" si="37"/>
        <v/>
      </c>
      <c r="AE445" s="457" t="str">
        <f t="shared" si="34"/>
        <v xml:space="preserve"> </v>
      </c>
      <c r="AF445" s="428"/>
      <c r="AU445" s="434">
        <v>6</v>
      </c>
      <c r="AV445" s="434">
        <v>7</v>
      </c>
      <c r="AW445" s="434">
        <v>5</v>
      </c>
      <c r="AX445" s="435" t="str">
        <f t="shared" si="35"/>
        <v>675</v>
      </c>
      <c r="AY445" s="434" t="s">
        <v>96</v>
      </c>
    </row>
    <row r="446" spans="1:51">
      <c r="A446" s="425"/>
      <c r="B446" s="426"/>
      <c r="C446" s="425"/>
      <c r="D446" s="425"/>
      <c r="E446" s="425"/>
      <c r="F446" s="425"/>
      <c r="G446" s="425"/>
      <c r="H446" s="427"/>
      <c r="I446" s="428"/>
      <c r="J446" s="428"/>
      <c r="K446" s="428"/>
      <c r="L446" s="427"/>
      <c r="M446" s="428"/>
      <c r="N446" s="427"/>
      <c r="O446" s="431" t="str">
        <f t="shared" si="36"/>
        <v/>
      </c>
      <c r="P446" s="457" t="str">
        <f t="shared" si="33"/>
        <v xml:space="preserve"> </v>
      </c>
      <c r="Q446" s="428"/>
      <c r="R446" s="428"/>
      <c r="S446" s="428"/>
      <c r="T446" s="428"/>
      <c r="U446" s="428"/>
      <c r="V446" s="428"/>
      <c r="W446" s="421"/>
      <c r="X446" s="428"/>
      <c r="Y446" s="429"/>
      <c r="Z446" s="427"/>
      <c r="AA446" s="427"/>
      <c r="AB446" s="427"/>
      <c r="AC446" s="428"/>
      <c r="AD446" s="433" t="str">
        <f t="shared" si="37"/>
        <v/>
      </c>
      <c r="AE446" s="457" t="str">
        <f t="shared" si="34"/>
        <v xml:space="preserve"> </v>
      </c>
      <c r="AF446" s="428"/>
      <c r="AU446" s="434">
        <v>6</v>
      </c>
      <c r="AV446" s="434">
        <v>7</v>
      </c>
      <c r="AW446" s="434">
        <v>4</v>
      </c>
      <c r="AX446" s="435" t="str">
        <f t="shared" si="35"/>
        <v>674</v>
      </c>
      <c r="AY446" s="434" t="s">
        <v>96</v>
      </c>
    </row>
    <row r="447" spans="1:51">
      <c r="A447" s="425"/>
      <c r="B447" s="426"/>
      <c r="C447" s="425"/>
      <c r="D447" s="425"/>
      <c r="E447" s="425"/>
      <c r="F447" s="425"/>
      <c r="G447" s="425"/>
      <c r="H447" s="427"/>
      <c r="I447" s="428"/>
      <c r="J447" s="428"/>
      <c r="K447" s="428"/>
      <c r="L447" s="427"/>
      <c r="M447" s="428"/>
      <c r="N447" s="427"/>
      <c r="O447" s="431" t="str">
        <f t="shared" si="36"/>
        <v/>
      </c>
      <c r="P447" s="457" t="str">
        <f t="shared" si="33"/>
        <v xml:space="preserve"> </v>
      </c>
      <c r="Q447" s="428"/>
      <c r="R447" s="428"/>
      <c r="S447" s="428"/>
      <c r="T447" s="428"/>
      <c r="U447" s="428"/>
      <c r="V447" s="428"/>
      <c r="W447" s="421"/>
      <c r="X447" s="428"/>
      <c r="Y447" s="429"/>
      <c r="Z447" s="427"/>
      <c r="AA447" s="427"/>
      <c r="AB447" s="427"/>
      <c r="AC447" s="428"/>
      <c r="AD447" s="433" t="str">
        <f t="shared" si="37"/>
        <v/>
      </c>
      <c r="AE447" s="457" t="str">
        <f t="shared" si="34"/>
        <v xml:space="preserve"> </v>
      </c>
      <c r="AF447" s="428"/>
      <c r="AU447" s="434">
        <v>6</v>
      </c>
      <c r="AV447" s="434">
        <v>7</v>
      </c>
      <c r="AW447" s="434">
        <v>3</v>
      </c>
      <c r="AX447" s="435" t="str">
        <f t="shared" si="35"/>
        <v>673</v>
      </c>
      <c r="AY447" s="434" t="s">
        <v>96</v>
      </c>
    </row>
    <row r="448" spans="1:51">
      <c r="A448" s="425"/>
      <c r="B448" s="426"/>
      <c r="C448" s="425"/>
      <c r="D448" s="425"/>
      <c r="E448" s="425"/>
      <c r="F448" s="425"/>
      <c r="G448" s="425"/>
      <c r="H448" s="427"/>
      <c r="I448" s="428"/>
      <c r="J448" s="428"/>
      <c r="K448" s="428"/>
      <c r="L448" s="427"/>
      <c r="M448" s="428"/>
      <c r="N448" s="427"/>
      <c r="O448" s="431" t="str">
        <f t="shared" si="36"/>
        <v/>
      </c>
      <c r="P448" s="457" t="str">
        <f t="shared" si="33"/>
        <v xml:space="preserve"> </v>
      </c>
      <c r="Q448" s="428"/>
      <c r="R448" s="428"/>
      <c r="S448" s="428"/>
      <c r="T448" s="428"/>
      <c r="U448" s="428"/>
      <c r="V448" s="428"/>
      <c r="W448" s="421"/>
      <c r="X448" s="428"/>
      <c r="Y448" s="429"/>
      <c r="Z448" s="427"/>
      <c r="AA448" s="427"/>
      <c r="AB448" s="427"/>
      <c r="AC448" s="428"/>
      <c r="AD448" s="433" t="str">
        <f t="shared" si="37"/>
        <v/>
      </c>
      <c r="AE448" s="457" t="str">
        <f t="shared" si="34"/>
        <v xml:space="preserve"> </v>
      </c>
      <c r="AF448" s="428"/>
      <c r="AU448" s="434">
        <v>6</v>
      </c>
      <c r="AV448" s="434">
        <v>7</v>
      </c>
      <c r="AW448" s="434">
        <v>2</v>
      </c>
      <c r="AX448" s="435" t="str">
        <f t="shared" si="35"/>
        <v>672</v>
      </c>
      <c r="AY448" s="434" t="s">
        <v>96</v>
      </c>
    </row>
    <row r="449" spans="1:51">
      <c r="A449" s="425"/>
      <c r="B449" s="426"/>
      <c r="C449" s="425"/>
      <c r="D449" s="425"/>
      <c r="E449" s="425"/>
      <c r="F449" s="425"/>
      <c r="G449" s="425"/>
      <c r="H449" s="427"/>
      <c r="I449" s="428"/>
      <c r="J449" s="428"/>
      <c r="K449" s="428"/>
      <c r="L449" s="427"/>
      <c r="M449" s="428"/>
      <c r="N449" s="427"/>
      <c r="O449" s="431" t="str">
        <f t="shared" si="36"/>
        <v/>
      </c>
      <c r="P449" s="457" t="str">
        <f t="shared" si="33"/>
        <v xml:space="preserve"> </v>
      </c>
      <c r="Q449" s="428"/>
      <c r="R449" s="428"/>
      <c r="S449" s="428"/>
      <c r="T449" s="428"/>
      <c r="U449" s="428"/>
      <c r="V449" s="428"/>
      <c r="W449" s="421"/>
      <c r="X449" s="428"/>
      <c r="Y449" s="429"/>
      <c r="Z449" s="427"/>
      <c r="AA449" s="427"/>
      <c r="AB449" s="427"/>
      <c r="AC449" s="428"/>
      <c r="AD449" s="433" t="str">
        <f t="shared" si="37"/>
        <v/>
      </c>
      <c r="AE449" s="457" t="str">
        <f t="shared" si="34"/>
        <v xml:space="preserve"> </v>
      </c>
      <c r="AF449" s="428"/>
      <c r="AU449" s="434">
        <v>6</v>
      </c>
      <c r="AV449" s="434">
        <v>7</v>
      </c>
      <c r="AW449" s="434">
        <v>1</v>
      </c>
      <c r="AX449" s="435" t="str">
        <f t="shared" si="35"/>
        <v>671</v>
      </c>
      <c r="AY449" s="434" t="s">
        <v>102</v>
      </c>
    </row>
    <row r="450" spans="1:51">
      <c r="A450" s="425"/>
      <c r="B450" s="426"/>
      <c r="C450" s="425"/>
      <c r="D450" s="425"/>
      <c r="E450" s="425"/>
      <c r="F450" s="425"/>
      <c r="G450" s="425"/>
      <c r="H450" s="427"/>
      <c r="I450" s="428"/>
      <c r="J450" s="428"/>
      <c r="K450" s="428"/>
      <c r="L450" s="427"/>
      <c r="M450" s="428"/>
      <c r="N450" s="427"/>
      <c r="O450" s="431" t="str">
        <f t="shared" si="36"/>
        <v/>
      </c>
      <c r="P450" s="457" t="str">
        <f t="shared" si="33"/>
        <v xml:space="preserve"> </v>
      </c>
      <c r="Q450" s="428"/>
      <c r="R450" s="428"/>
      <c r="S450" s="428"/>
      <c r="T450" s="428"/>
      <c r="U450" s="428"/>
      <c r="V450" s="428"/>
      <c r="W450" s="421"/>
      <c r="X450" s="428"/>
      <c r="Y450" s="429"/>
      <c r="Z450" s="427"/>
      <c r="AA450" s="427"/>
      <c r="AB450" s="427"/>
      <c r="AC450" s="428"/>
      <c r="AD450" s="433" t="str">
        <f t="shared" si="37"/>
        <v/>
      </c>
      <c r="AE450" s="457" t="str">
        <f t="shared" si="34"/>
        <v xml:space="preserve"> </v>
      </c>
      <c r="AF450" s="428"/>
      <c r="AU450" s="434">
        <v>6</v>
      </c>
      <c r="AV450" s="434">
        <v>6</v>
      </c>
      <c r="AW450" s="434">
        <v>10</v>
      </c>
      <c r="AX450" s="435" t="str">
        <f t="shared" si="35"/>
        <v>6610</v>
      </c>
      <c r="AY450" s="434" t="s">
        <v>96</v>
      </c>
    </row>
    <row r="451" spans="1:51">
      <c r="A451" s="425"/>
      <c r="B451" s="426"/>
      <c r="C451" s="425"/>
      <c r="D451" s="425"/>
      <c r="E451" s="425"/>
      <c r="F451" s="425"/>
      <c r="G451" s="425"/>
      <c r="H451" s="427"/>
      <c r="I451" s="428"/>
      <c r="J451" s="428"/>
      <c r="K451" s="428"/>
      <c r="L451" s="427"/>
      <c r="M451" s="428"/>
      <c r="N451" s="427"/>
      <c r="O451" s="431" t="str">
        <f t="shared" si="36"/>
        <v/>
      </c>
      <c r="P451" s="457" t="str">
        <f t="shared" si="33"/>
        <v xml:space="preserve"> </v>
      </c>
      <c r="Q451" s="428"/>
      <c r="R451" s="428"/>
      <c r="S451" s="428"/>
      <c r="T451" s="428"/>
      <c r="U451" s="428"/>
      <c r="V451" s="428"/>
      <c r="W451" s="421"/>
      <c r="X451" s="428"/>
      <c r="Y451" s="429"/>
      <c r="Z451" s="427"/>
      <c r="AA451" s="427"/>
      <c r="AB451" s="427"/>
      <c r="AC451" s="428"/>
      <c r="AD451" s="433" t="str">
        <f t="shared" si="37"/>
        <v/>
      </c>
      <c r="AE451" s="457" t="str">
        <f t="shared" si="34"/>
        <v xml:space="preserve"> </v>
      </c>
      <c r="AF451" s="428"/>
      <c r="AU451" s="434">
        <v>6</v>
      </c>
      <c r="AV451" s="434">
        <v>6</v>
      </c>
      <c r="AW451" s="434">
        <v>9</v>
      </c>
      <c r="AX451" s="435" t="str">
        <f t="shared" si="35"/>
        <v>669</v>
      </c>
      <c r="AY451" s="434" t="s">
        <v>96</v>
      </c>
    </row>
    <row r="452" spans="1:51">
      <c r="A452" s="425"/>
      <c r="B452" s="426"/>
      <c r="C452" s="425"/>
      <c r="D452" s="425"/>
      <c r="E452" s="425"/>
      <c r="F452" s="425"/>
      <c r="G452" s="425"/>
      <c r="H452" s="427"/>
      <c r="I452" s="428"/>
      <c r="J452" s="428"/>
      <c r="K452" s="428"/>
      <c r="L452" s="427"/>
      <c r="M452" s="428"/>
      <c r="N452" s="427"/>
      <c r="O452" s="431" t="str">
        <f t="shared" si="36"/>
        <v/>
      </c>
      <c r="P452" s="457" t="str">
        <f t="shared" si="33"/>
        <v xml:space="preserve"> </v>
      </c>
      <c r="Q452" s="428"/>
      <c r="R452" s="428"/>
      <c r="S452" s="428"/>
      <c r="T452" s="428"/>
      <c r="U452" s="428"/>
      <c r="V452" s="428"/>
      <c r="W452" s="421"/>
      <c r="X452" s="428"/>
      <c r="Y452" s="429"/>
      <c r="Z452" s="427"/>
      <c r="AA452" s="427"/>
      <c r="AB452" s="427"/>
      <c r="AC452" s="428"/>
      <c r="AD452" s="433" t="str">
        <f t="shared" si="37"/>
        <v/>
      </c>
      <c r="AE452" s="457" t="str">
        <f t="shared" si="34"/>
        <v xml:space="preserve"> </v>
      </c>
      <c r="AF452" s="428"/>
      <c r="AU452" s="434">
        <v>6</v>
      </c>
      <c r="AV452" s="434">
        <v>6</v>
      </c>
      <c r="AW452" s="434">
        <v>8</v>
      </c>
      <c r="AX452" s="435" t="str">
        <f t="shared" si="35"/>
        <v>668</v>
      </c>
      <c r="AY452" s="434" t="s">
        <v>96</v>
      </c>
    </row>
    <row r="453" spans="1:51">
      <c r="A453" s="425"/>
      <c r="B453" s="426"/>
      <c r="C453" s="425"/>
      <c r="D453" s="425"/>
      <c r="E453" s="425"/>
      <c r="F453" s="425"/>
      <c r="G453" s="425"/>
      <c r="H453" s="427"/>
      <c r="I453" s="428"/>
      <c r="J453" s="428"/>
      <c r="K453" s="428"/>
      <c r="L453" s="427"/>
      <c r="M453" s="428"/>
      <c r="N453" s="427"/>
      <c r="O453" s="431" t="str">
        <f t="shared" si="36"/>
        <v/>
      </c>
      <c r="P453" s="457" t="str">
        <f t="shared" si="33"/>
        <v xml:space="preserve"> </v>
      </c>
      <c r="Q453" s="428"/>
      <c r="R453" s="428"/>
      <c r="S453" s="428"/>
      <c r="T453" s="428"/>
      <c r="U453" s="428"/>
      <c r="V453" s="428"/>
      <c r="W453" s="421"/>
      <c r="X453" s="428"/>
      <c r="Y453" s="429"/>
      <c r="Z453" s="427"/>
      <c r="AA453" s="427"/>
      <c r="AB453" s="427"/>
      <c r="AC453" s="428"/>
      <c r="AD453" s="433" t="str">
        <f t="shared" si="37"/>
        <v/>
      </c>
      <c r="AE453" s="457" t="str">
        <f t="shared" si="34"/>
        <v xml:space="preserve"> </v>
      </c>
      <c r="AF453" s="428"/>
      <c r="AU453" s="434">
        <v>6</v>
      </c>
      <c r="AV453" s="434">
        <v>6</v>
      </c>
      <c r="AW453" s="434">
        <v>7</v>
      </c>
      <c r="AX453" s="435" t="str">
        <f t="shared" si="35"/>
        <v>667</v>
      </c>
      <c r="AY453" s="434" t="s">
        <v>96</v>
      </c>
    </row>
    <row r="454" spans="1:51">
      <c r="A454" s="425"/>
      <c r="B454" s="426"/>
      <c r="C454" s="425"/>
      <c r="D454" s="425"/>
      <c r="E454" s="425"/>
      <c r="F454" s="425"/>
      <c r="G454" s="425"/>
      <c r="H454" s="427"/>
      <c r="I454" s="428"/>
      <c r="J454" s="428"/>
      <c r="K454" s="428"/>
      <c r="L454" s="427"/>
      <c r="M454" s="428"/>
      <c r="N454" s="427"/>
      <c r="O454" s="431" t="str">
        <f t="shared" si="36"/>
        <v/>
      </c>
      <c r="P454" s="457" t="str">
        <f t="shared" si="33"/>
        <v xml:space="preserve"> </v>
      </c>
      <c r="Q454" s="428"/>
      <c r="R454" s="428"/>
      <c r="S454" s="428"/>
      <c r="T454" s="428"/>
      <c r="U454" s="428"/>
      <c r="V454" s="428"/>
      <c r="W454" s="421"/>
      <c r="X454" s="428"/>
      <c r="Y454" s="429"/>
      <c r="Z454" s="427"/>
      <c r="AA454" s="427"/>
      <c r="AB454" s="427"/>
      <c r="AC454" s="428"/>
      <c r="AD454" s="433" t="str">
        <f t="shared" si="37"/>
        <v/>
      </c>
      <c r="AE454" s="457" t="str">
        <f t="shared" si="34"/>
        <v xml:space="preserve"> </v>
      </c>
      <c r="AF454" s="428"/>
      <c r="AU454" s="434">
        <v>6</v>
      </c>
      <c r="AV454" s="434">
        <v>6</v>
      </c>
      <c r="AW454" s="434">
        <v>6</v>
      </c>
      <c r="AX454" s="435" t="str">
        <f t="shared" si="35"/>
        <v>666</v>
      </c>
      <c r="AY454" s="434" t="s">
        <v>96</v>
      </c>
    </row>
    <row r="455" spans="1:51">
      <c r="A455" s="425"/>
      <c r="B455" s="426"/>
      <c r="C455" s="425"/>
      <c r="D455" s="425"/>
      <c r="E455" s="425"/>
      <c r="F455" s="425"/>
      <c r="G455" s="425"/>
      <c r="H455" s="427"/>
      <c r="I455" s="428"/>
      <c r="J455" s="428"/>
      <c r="K455" s="428"/>
      <c r="L455" s="427"/>
      <c r="M455" s="428"/>
      <c r="N455" s="427"/>
      <c r="O455" s="431" t="str">
        <f t="shared" si="36"/>
        <v/>
      </c>
      <c r="P455" s="457" t="str">
        <f t="shared" si="33"/>
        <v xml:space="preserve"> </v>
      </c>
      <c r="Q455" s="428"/>
      <c r="R455" s="428"/>
      <c r="S455" s="428"/>
      <c r="T455" s="428"/>
      <c r="U455" s="428"/>
      <c r="V455" s="428"/>
      <c r="W455" s="421"/>
      <c r="X455" s="428"/>
      <c r="Y455" s="429"/>
      <c r="Z455" s="427"/>
      <c r="AA455" s="427"/>
      <c r="AB455" s="427"/>
      <c r="AC455" s="428"/>
      <c r="AD455" s="433" t="str">
        <f t="shared" si="37"/>
        <v/>
      </c>
      <c r="AE455" s="457" t="str">
        <f t="shared" si="34"/>
        <v xml:space="preserve"> </v>
      </c>
      <c r="AF455" s="428"/>
      <c r="AU455" s="434">
        <v>6</v>
      </c>
      <c r="AV455" s="434">
        <v>6</v>
      </c>
      <c r="AW455" s="434">
        <v>5</v>
      </c>
      <c r="AX455" s="435" t="str">
        <f t="shared" si="35"/>
        <v>665</v>
      </c>
      <c r="AY455" s="434" t="s">
        <v>96</v>
      </c>
    </row>
    <row r="456" spans="1:51">
      <c r="A456" s="425"/>
      <c r="B456" s="426"/>
      <c r="C456" s="425"/>
      <c r="D456" s="425"/>
      <c r="E456" s="425"/>
      <c r="F456" s="425"/>
      <c r="G456" s="425"/>
      <c r="H456" s="427"/>
      <c r="I456" s="428"/>
      <c r="J456" s="428"/>
      <c r="K456" s="428"/>
      <c r="L456" s="427"/>
      <c r="M456" s="428"/>
      <c r="N456" s="427"/>
      <c r="O456" s="431" t="str">
        <f t="shared" si="36"/>
        <v/>
      </c>
      <c r="P456" s="457" t="str">
        <f t="shared" si="33"/>
        <v xml:space="preserve"> </v>
      </c>
      <c r="Q456" s="428"/>
      <c r="R456" s="428"/>
      <c r="S456" s="428"/>
      <c r="T456" s="428"/>
      <c r="U456" s="428"/>
      <c r="V456" s="428"/>
      <c r="W456" s="421"/>
      <c r="X456" s="428"/>
      <c r="Y456" s="429"/>
      <c r="Z456" s="427"/>
      <c r="AA456" s="427"/>
      <c r="AB456" s="427"/>
      <c r="AC456" s="428"/>
      <c r="AD456" s="433" t="str">
        <f t="shared" si="37"/>
        <v/>
      </c>
      <c r="AE456" s="457" t="str">
        <f t="shared" si="34"/>
        <v xml:space="preserve"> </v>
      </c>
      <c r="AF456" s="428"/>
      <c r="AU456" s="434">
        <v>6</v>
      </c>
      <c r="AV456" s="434">
        <v>6</v>
      </c>
      <c r="AW456" s="434">
        <v>4</v>
      </c>
      <c r="AX456" s="435" t="str">
        <f t="shared" si="35"/>
        <v>664</v>
      </c>
      <c r="AY456" s="434" t="s">
        <v>96</v>
      </c>
    </row>
    <row r="457" spans="1:51">
      <c r="A457" s="425"/>
      <c r="B457" s="426"/>
      <c r="C457" s="425"/>
      <c r="D457" s="425"/>
      <c r="E457" s="425"/>
      <c r="F457" s="425"/>
      <c r="G457" s="425"/>
      <c r="H457" s="427"/>
      <c r="I457" s="428"/>
      <c r="J457" s="428"/>
      <c r="K457" s="428"/>
      <c r="L457" s="427"/>
      <c r="M457" s="428"/>
      <c r="N457" s="427"/>
      <c r="O457" s="431" t="str">
        <f t="shared" si="36"/>
        <v/>
      </c>
      <c r="P457" s="457" t="str">
        <f t="shared" si="33"/>
        <v xml:space="preserve"> </v>
      </c>
      <c r="Q457" s="428"/>
      <c r="R457" s="428"/>
      <c r="S457" s="428"/>
      <c r="T457" s="428"/>
      <c r="U457" s="428"/>
      <c r="V457" s="428"/>
      <c r="W457" s="421"/>
      <c r="X457" s="428"/>
      <c r="Y457" s="429"/>
      <c r="Z457" s="427"/>
      <c r="AA457" s="427"/>
      <c r="AB457" s="427"/>
      <c r="AC457" s="428"/>
      <c r="AD457" s="433" t="str">
        <f t="shared" si="37"/>
        <v/>
      </c>
      <c r="AE457" s="457" t="str">
        <f t="shared" si="34"/>
        <v xml:space="preserve"> </v>
      </c>
      <c r="AF457" s="428"/>
      <c r="AU457" s="434">
        <v>6</v>
      </c>
      <c r="AV457" s="434">
        <v>6</v>
      </c>
      <c r="AW457" s="434">
        <v>3</v>
      </c>
      <c r="AX457" s="435" t="str">
        <f t="shared" si="35"/>
        <v>663</v>
      </c>
      <c r="AY457" s="434" t="s">
        <v>96</v>
      </c>
    </row>
    <row r="458" spans="1:51">
      <c r="A458" s="425"/>
      <c r="B458" s="426"/>
      <c r="C458" s="425"/>
      <c r="D458" s="425"/>
      <c r="E458" s="425"/>
      <c r="F458" s="425"/>
      <c r="G458" s="425"/>
      <c r="H458" s="427"/>
      <c r="I458" s="428"/>
      <c r="J458" s="428"/>
      <c r="K458" s="428"/>
      <c r="L458" s="427"/>
      <c r="M458" s="428"/>
      <c r="N458" s="427"/>
      <c r="O458" s="431" t="str">
        <f t="shared" si="36"/>
        <v/>
      </c>
      <c r="P458" s="457" t="str">
        <f t="shared" ref="P458:P500" si="38">_xlfn.IFNA(VLOOKUP(O458,$AX$10:$AY$1009,2,FALSE), " ")</f>
        <v xml:space="preserve"> </v>
      </c>
      <c r="Q458" s="428"/>
      <c r="R458" s="428"/>
      <c r="S458" s="428"/>
      <c r="T458" s="428"/>
      <c r="U458" s="428"/>
      <c r="V458" s="428"/>
      <c r="W458" s="421"/>
      <c r="X458" s="428"/>
      <c r="Y458" s="429"/>
      <c r="Z458" s="427"/>
      <c r="AA458" s="427"/>
      <c r="AB458" s="427"/>
      <c r="AC458" s="428"/>
      <c r="AD458" s="433" t="str">
        <f t="shared" si="37"/>
        <v/>
      </c>
      <c r="AE458" s="457" t="str">
        <f t="shared" ref="AE458:AE500" si="39">_xlfn.IFNA(VLOOKUP(AD458,$AX$10:$AY$1009,2,FALSE)," ")</f>
        <v xml:space="preserve"> </v>
      </c>
      <c r="AF458" s="428"/>
      <c r="AU458" s="434">
        <v>6</v>
      </c>
      <c r="AV458" s="434">
        <v>6</v>
      </c>
      <c r="AW458" s="434">
        <v>2</v>
      </c>
      <c r="AX458" s="435" t="str">
        <f t="shared" si="35"/>
        <v>662</v>
      </c>
      <c r="AY458" s="434" t="s">
        <v>96</v>
      </c>
    </row>
    <row r="459" spans="1:51">
      <c r="A459" s="425"/>
      <c r="B459" s="426"/>
      <c r="C459" s="425"/>
      <c r="D459" s="425"/>
      <c r="E459" s="425"/>
      <c r="F459" s="425"/>
      <c r="G459" s="425"/>
      <c r="H459" s="427"/>
      <c r="I459" s="428"/>
      <c r="J459" s="428"/>
      <c r="K459" s="428"/>
      <c r="L459" s="427"/>
      <c r="M459" s="428"/>
      <c r="N459" s="427"/>
      <c r="O459" s="431" t="str">
        <f t="shared" si="36"/>
        <v/>
      </c>
      <c r="P459" s="457" t="str">
        <f t="shared" si="38"/>
        <v xml:space="preserve"> </v>
      </c>
      <c r="Q459" s="428"/>
      <c r="R459" s="428"/>
      <c r="S459" s="428"/>
      <c r="T459" s="428"/>
      <c r="U459" s="428"/>
      <c r="V459" s="428"/>
      <c r="W459" s="421"/>
      <c r="X459" s="428"/>
      <c r="Y459" s="429"/>
      <c r="Z459" s="427"/>
      <c r="AA459" s="427"/>
      <c r="AB459" s="427"/>
      <c r="AC459" s="428"/>
      <c r="AD459" s="433" t="str">
        <f t="shared" si="37"/>
        <v/>
      </c>
      <c r="AE459" s="457" t="str">
        <f t="shared" si="39"/>
        <v xml:space="preserve"> </v>
      </c>
      <c r="AF459" s="428"/>
      <c r="AU459" s="434">
        <v>6</v>
      </c>
      <c r="AV459" s="434">
        <v>6</v>
      </c>
      <c r="AW459" s="434">
        <v>1</v>
      </c>
      <c r="AX459" s="435" t="str">
        <f t="shared" ref="AX459:AX522" si="40">AU459&amp;AV459&amp;AW459</f>
        <v>661</v>
      </c>
      <c r="AY459" s="434" t="s">
        <v>102</v>
      </c>
    </row>
    <row r="460" spans="1:51">
      <c r="A460" s="425"/>
      <c r="B460" s="426"/>
      <c r="C460" s="425"/>
      <c r="D460" s="425"/>
      <c r="E460" s="425"/>
      <c r="F460" s="425"/>
      <c r="G460" s="425"/>
      <c r="H460" s="427"/>
      <c r="I460" s="428"/>
      <c r="J460" s="428"/>
      <c r="K460" s="428"/>
      <c r="L460" s="427"/>
      <c r="M460" s="428"/>
      <c r="N460" s="427"/>
      <c r="O460" s="431" t="str">
        <f t="shared" si="36"/>
        <v/>
      </c>
      <c r="P460" s="457" t="str">
        <f t="shared" si="38"/>
        <v xml:space="preserve"> </v>
      </c>
      <c r="Q460" s="428"/>
      <c r="R460" s="428"/>
      <c r="S460" s="428"/>
      <c r="T460" s="428"/>
      <c r="U460" s="428"/>
      <c r="V460" s="428"/>
      <c r="W460" s="421"/>
      <c r="X460" s="428"/>
      <c r="Y460" s="429"/>
      <c r="Z460" s="427"/>
      <c r="AA460" s="427"/>
      <c r="AB460" s="427"/>
      <c r="AC460" s="428"/>
      <c r="AD460" s="433" t="str">
        <f t="shared" si="37"/>
        <v/>
      </c>
      <c r="AE460" s="457" t="str">
        <f t="shared" si="39"/>
        <v xml:space="preserve"> </v>
      </c>
      <c r="AF460" s="428"/>
      <c r="AU460" s="434">
        <v>6</v>
      </c>
      <c r="AV460" s="434">
        <v>5</v>
      </c>
      <c r="AW460" s="434">
        <v>10</v>
      </c>
      <c r="AX460" s="435" t="str">
        <f t="shared" si="40"/>
        <v>6510</v>
      </c>
      <c r="AY460" s="434" t="s">
        <v>96</v>
      </c>
    </row>
    <row r="461" spans="1:51">
      <c r="A461" s="425"/>
      <c r="B461" s="426"/>
      <c r="C461" s="425"/>
      <c r="D461" s="425"/>
      <c r="E461" s="425"/>
      <c r="F461" s="425"/>
      <c r="G461" s="425"/>
      <c r="H461" s="427"/>
      <c r="I461" s="428"/>
      <c r="J461" s="428"/>
      <c r="K461" s="428"/>
      <c r="L461" s="427"/>
      <c r="M461" s="428"/>
      <c r="N461" s="427"/>
      <c r="O461" s="431" t="str">
        <f t="shared" si="36"/>
        <v/>
      </c>
      <c r="P461" s="457" t="str">
        <f t="shared" si="38"/>
        <v xml:space="preserve"> </v>
      </c>
      <c r="Q461" s="428"/>
      <c r="R461" s="428"/>
      <c r="S461" s="428"/>
      <c r="T461" s="428"/>
      <c r="U461" s="428"/>
      <c r="V461" s="428"/>
      <c r="W461" s="421"/>
      <c r="X461" s="428"/>
      <c r="Y461" s="429"/>
      <c r="Z461" s="427"/>
      <c r="AA461" s="427"/>
      <c r="AB461" s="427"/>
      <c r="AC461" s="428"/>
      <c r="AD461" s="433" t="str">
        <f t="shared" si="37"/>
        <v/>
      </c>
      <c r="AE461" s="457" t="str">
        <f t="shared" si="39"/>
        <v xml:space="preserve"> </v>
      </c>
      <c r="AF461" s="428"/>
      <c r="AU461" s="434">
        <v>6</v>
      </c>
      <c r="AV461" s="434">
        <v>5</v>
      </c>
      <c r="AW461" s="434">
        <v>9</v>
      </c>
      <c r="AX461" s="435" t="str">
        <f t="shared" si="40"/>
        <v>659</v>
      </c>
      <c r="AY461" s="434" t="s">
        <v>96</v>
      </c>
    </row>
    <row r="462" spans="1:51">
      <c r="A462" s="425"/>
      <c r="B462" s="426"/>
      <c r="C462" s="425"/>
      <c r="D462" s="425"/>
      <c r="E462" s="425"/>
      <c r="F462" s="425"/>
      <c r="G462" s="425"/>
      <c r="H462" s="427"/>
      <c r="I462" s="428"/>
      <c r="J462" s="428"/>
      <c r="K462" s="428"/>
      <c r="L462" s="427"/>
      <c r="M462" s="428"/>
      <c r="N462" s="427"/>
      <c r="O462" s="431" t="str">
        <f t="shared" si="36"/>
        <v/>
      </c>
      <c r="P462" s="457" t="str">
        <f t="shared" si="38"/>
        <v xml:space="preserve"> </v>
      </c>
      <c r="Q462" s="428"/>
      <c r="R462" s="428"/>
      <c r="S462" s="428"/>
      <c r="T462" s="428"/>
      <c r="U462" s="428"/>
      <c r="V462" s="428"/>
      <c r="W462" s="421"/>
      <c r="X462" s="428"/>
      <c r="Y462" s="429"/>
      <c r="Z462" s="427"/>
      <c r="AA462" s="427"/>
      <c r="AB462" s="427"/>
      <c r="AC462" s="428"/>
      <c r="AD462" s="433" t="str">
        <f t="shared" si="37"/>
        <v/>
      </c>
      <c r="AE462" s="457" t="str">
        <f t="shared" si="39"/>
        <v xml:space="preserve"> </v>
      </c>
      <c r="AF462" s="428"/>
      <c r="AU462" s="434">
        <v>6</v>
      </c>
      <c r="AV462" s="434">
        <v>5</v>
      </c>
      <c r="AW462" s="434">
        <v>8</v>
      </c>
      <c r="AX462" s="435" t="str">
        <f t="shared" si="40"/>
        <v>658</v>
      </c>
      <c r="AY462" s="434" t="s">
        <v>96</v>
      </c>
    </row>
    <row r="463" spans="1:51">
      <c r="A463" s="425"/>
      <c r="B463" s="426"/>
      <c r="C463" s="425"/>
      <c r="D463" s="425"/>
      <c r="E463" s="425"/>
      <c r="F463" s="425"/>
      <c r="G463" s="425"/>
      <c r="H463" s="427"/>
      <c r="I463" s="428"/>
      <c r="J463" s="428"/>
      <c r="K463" s="428"/>
      <c r="L463" s="427"/>
      <c r="M463" s="428"/>
      <c r="N463" s="427"/>
      <c r="O463" s="431" t="str">
        <f t="shared" si="36"/>
        <v/>
      </c>
      <c r="P463" s="457" t="str">
        <f t="shared" si="38"/>
        <v xml:space="preserve"> </v>
      </c>
      <c r="Q463" s="428"/>
      <c r="R463" s="428"/>
      <c r="S463" s="428"/>
      <c r="T463" s="428"/>
      <c r="U463" s="428"/>
      <c r="V463" s="428"/>
      <c r="W463" s="421"/>
      <c r="X463" s="428"/>
      <c r="Y463" s="429"/>
      <c r="Z463" s="427"/>
      <c r="AA463" s="427"/>
      <c r="AB463" s="427"/>
      <c r="AC463" s="428"/>
      <c r="AD463" s="433" t="str">
        <f t="shared" si="37"/>
        <v/>
      </c>
      <c r="AE463" s="457" t="str">
        <f t="shared" si="39"/>
        <v xml:space="preserve"> </v>
      </c>
      <c r="AF463" s="428"/>
      <c r="AU463" s="434">
        <v>6</v>
      </c>
      <c r="AV463" s="434">
        <v>5</v>
      </c>
      <c r="AW463" s="434">
        <v>7</v>
      </c>
      <c r="AX463" s="435" t="str">
        <f t="shared" si="40"/>
        <v>657</v>
      </c>
      <c r="AY463" s="434" t="s">
        <v>96</v>
      </c>
    </row>
    <row r="464" spans="1:51">
      <c r="A464" s="425"/>
      <c r="B464" s="426"/>
      <c r="C464" s="425"/>
      <c r="D464" s="425"/>
      <c r="E464" s="425"/>
      <c r="F464" s="425"/>
      <c r="G464" s="425"/>
      <c r="H464" s="427"/>
      <c r="I464" s="428"/>
      <c r="J464" s="428"/>
      <c r="K464" s="428"/>
      <c r="L464" s="427"/>
      <c r="M464" s="428"/>
      <c r="N464" s="427"/>
      <c r="O464" s="431" t="str">
        <f t="shared" si="36"/>
        <v/>
      </c>
      <c r="P464" s="457" t="str">
        <f t="shared" si="38"/>
        <v xml:space="preserve"> </v>
      </c>
      <c r="Q464" s="428"/>
      <c r="R464" s="428"/>
      <c r="S464" s="428"/>
      <c r="T464" s="428"/>
      <c r="U464" s="428"/>
      <c r="V464" s="428"/>
      <c r="W464" s="421"/>
      <c r="X464" s="428"/>
      <c r="Y464" s="429"/>
      <c r="Z464" s="427"/>
      <c r="AA464" s="427"/>
      <c r="AB464" s="427"/>
      <c r="AC464" s="428"/>
      <c r="AD464" s="433" t="str">
        <f t="shared" si="37"/>
        <v/>
      </c>
      <c r="AE464" s="457" t="str">
        <f t="shared" si="39"/>
        <v xml:space="preserve"> </v>
      </c>
      <c r="AF464" s="428"/>
      <c r="AU464" s="434">
        <v>6</v>
      </c>
      <c r="AV464" s="434">
        <v>5</v>
      </c>
      <c r="AW464" s="434">
        <v>6</v>
      </c>
      <c r="AX464" s="435" t="str">
        <f t="shared" si="40"/>
        <v>656</v>
      </c>
      <c r="AY464" s="434" t="s">
        <v>102</v>
      </c>
    </row>
    <row r="465" spans="1:51">
      <c r="A465" s="425"/>
      <c r="B465" s="426"/>
      <c r="C465" s="425"/>
      <c r="D465" s="425"/>
      <c r="E465" s="425"/>
      <c r="F465" s="425"/>
      <c r="G465" s="425"/>
      <c r="H465" s="427"/>
      <c r="I465" s="428"/>
      <c r="J465" s="428"/>
      <c r="K465" s="428"/>
      <c r="L465" s="427"/>
      <c r="M465" s="428"/>
      <c r="N465" s="427"/>
      <c r="O465" s="431" t="str">
        <f t="shared" si="36"/>
        <v/>
      </c>
      <c r="P465" s="457" t="str">
        <f t="shared" si="38"/>
        <v xml:space="preserve"> </v>
      </c>
      <c r="Q465" s="428"/>
      <c r="R465" s="428"/>
      <c r="S465" s="428"/>
      <c r="T465" s="428"/>
      <c r="U465" s="428"/>
      <c r="V465" s="428"/>
      <c r="W465" s="421"/>
      <c r="X465" s="428"/>
      <c r="Y465" s="429"/>
      <c r="Z465" s="427"/>
      <c r="AA465" s="427"/>
      <c r="AB465" s="427"/>
      <c r="AC465" s="428"/>
      <c r="AD465" s="433" t="str">
        <f t="shared" si="37"/>
        <v/>
      </c>
      <c r="AE465" s="457" t="str">
        <f t="shared" si="39"/>
        <v xml:space="preserve"> </v>
      </c>
      <c r="AF465" s="428"/>
      <c r="AU465" s="434">
        <v>6</v>
      </c>
      <c r="AV465" s="434">
        <v>5</v>
      </c>
      <c r="AW465" s="434">
        <v>5</v>
      </c>
      <c r="AX465" s="435" t="str">
        <f t="shared" si="40"/>
        <v>655</v>
      </c>
      <c r="AY465" s="434" t="s">
        <v>102</v>
      </c>
    </row>
    <row r="466" spans="1:51">
      <c r="A466" s="425"/>
      <c r="B466" s="426"/>
      <c r="C466" s="425"/>
      <c r="D466" s="425"/>
      <c r="E466" s="425"/>
      <c r="F466" s="425"/>
      <c r="G466" s="425"/>
      <c r="H466" s="427"/>
      <c r="I466" s="428"/>
      <c r="J466" s="428"/>
      <c r="K466" s="428"/>
      <c r="L466" s="427"/>
      <c r="M466" s="428"/>
      <c r="N466" s="427"/>
      <c r="O466" s="431" t="str">
        <f t="shared" si="36"/>
        <v/>
      </c>
      <c r="P466" s="457" t="str">
        <f t="shared" si="38"/>
        <v xml:space="preserve"> </v>
      </c>
      <c r="Q466" s="428"/>
      <c r="R466" s="428"/>
      <c r="S466" s="428"/>
      <c r="T466" s="428"/>
      <c r="U466" s="428"/>
      <c r="V466" s="428"/>
      <c r="W466" s="421"/>
      <c r="X466" s="428"/>
      <c r="Y466" s="429"/>
      <c r="Z466" s="427"/>
      <c r="AA466" s="427"/>
      <c r="AB466" s="427"/>
      <c r="AC466" s="428"/>
      <c r="AD466" s="433" t="str">
        <f t="shared" si="37"/>
        <v/>
      </c>
      <c r="AE466" s="457" t="str">
        <f t="shared" si="39"/>
        <v xml:space="preserve"> </v>
      </c>
      <c r="AF466" s="428"/>
      <c r="AU466" s="434">
        <v>6</v>
      </c>
      <c r="AV466" s="434">
        <v>5</v>
      </c>
      <c r="AW466" s="434">
        <v>4</v>
      </c>
      <c r="AX466" s="435" t="str">
        <f t="shared" si="40"/>
        <v>654</v>
      </c>
      <c r="AY466" s="434" t="s">
        <v>102</v>
      </c>
    </row>
    <row r="467" spans="1:51">
      <c r="A467" s="425"/>
      <c r="B467" s="426"/>
      <c r="C467" s="425"/>
      <c r="D467" s="425"/>
      <c r="E467" s="425"/>
      <c r="F467" s="425"/>
      <c r="G467" s="425"/>
      <c r="H467" s="427"/>
      <c r="I467" s="428"/>
      <c r="J467" s="428"/>
      <c r="K467" s="428"/>
      <c r="L467" s="427"/>
      <c r="M467" s="428"/>
      <c r="N467" s="427"/>
      <c r="O467" s="431" t="str">
        <f t="shared" si="36"/>
        <v/>
      </c>
      <c r="P467" s="457" t="str">
        <f t="shared" si="38"/>
        <v xml:space="preserve"> </v>
      </c>
      <c r="Q467" s="428"/>
      <c r="R467" s="428"/>
      <c r="S467" s="428"/>
      <c r="T467" s="428"/>
      <c r="U467" s="428"/>
      <c r="V467" s="428"/>
      <c r="W467" s="421"/>
      <c r="X467" s="428"/>
      <c r="Y467" s="429"/>
      <c r="Z467" s="427"/>
      <c r="AA467" s="427"/>
      <c r="AB467" s="427"/>
      <c r="AC467" s="428"/>
      <c r="AD467" s="433" t="str">
        <f t="shared" si="37"/>
        <v/>
      </c>
      <c r="AE467" s="457" t="str">
        <f t="shared" si="39"/>
        <v xml:space="preserve"> </v>
      </c>
      <c r="AF467" s="428"/>
      <c r="AU467" s="434">
        <v>6</v>
      </c>
      <c r="AV467" s="434">
        <v>5</v>
      </c>
      <c r="AW467" s="434">
        <v>3</v>
      </c>
      <c r="AX467" s="435" t="str">
        <f t="shared" si="40"/>
        <v>653</v>
      </c>
      <c r="AY467" s="434" t="s">
        <v>102</v>
      </c>
    </row>
    <row r="468" spans="1:51">
      <c r="A468" s="425"/>
      <c r="B468" s="426"/>
      <c r="C468" s="425"/>
      <c r="D468" s="425"/>
      <c r="E468" s="425"/>
      <c r="F468" s="425"/>
      <c r="G468" s="425"/>
      <c r="H468" s="427"/>
      <c r="I468" s="428"/>
      <c r="J468" s="428"/>
      <c r="K468" s="428"/>
      <c r="L468" s="427"/>
      <c r="M468" s="428"/>
      <c r="N468" s="427"/>
      <c r="O468" s="431" t="str">
        <f t="shared" si="36"/>
        <v/>
      </c>
      <c r="P468" s="457" t="str">
        <f t="shared" si="38"/>
        <v xml:space="preserve"> </v>
      </c>
      <c r="Q468" s="428"/>
      <c r="R468" s="428"/>
      <c r="S468" s="428"/>
      <c r="T468" s="428"/>
      <c r="U468" s="428"/>
      <c r="V468" s="428"/>
      <c r="W468" s="421"/>
      <c r="X468" s="428"/>
      <c r="Y468" s="429"/>
      <c r="Z468" s="427"/>
      <c r="AA468" s="427"/>
      <c r="AB468" s="427"/>
      <c r="AC468" s="428"/>
      <c r="AD468" s="433" t="str">
        <f t="shared" si="37"/>
        <v/>
      </c>
      <c r="AE468" s="457" t="str">
        <f t="shared" si="39"/>
        <v xml:space="preserve"> </v>
      </c>
      <c r="AF468" s="428"/>
      <c r="AU468" s="434">
        <v>6</v>
      </c>
      <c r="AV468" s="434">
        <v>5</v>
      </c>
      <c r="AW468" s="434">
        <v>2</v>
      </c>
      <c r="AX468" s="435" t="str">
        <f t="shared" si="40"/>
        <v>652</v>
      </c>
      <c r="AY468" s="434" t="s">
        <v>102</v>
      </c>
    </row>
    <row r="469" spans="1:51">
      <c r="A469" s="425"/>
      <c r="B469" s="426"/>
      <c r="C469" s="425"/>
      <c r="D469" s="425"/>
      <c r="E469" s="425"/>
      <c r="F469" s="425"/>
      <c r="G469" s="425"/>
      <c r="H469" s="427"/>
      <c r="I469" s="428"/>
      <c r="J469" s="428"/>
      <c r="K469" s="428"/>
      <c r="L469" s="427"/>
      <c r="M469" s="428"/>
      <c r="N469" s="427"/>
      <c r="O469" s="431" t="str">
        <f t="shared" si="36"/>
        <v/>
      </c>
      <c r="P469" s="457" t="str">
        <f t="shared" si="38"/>
        <v xml:space="preserve"> </v>
      </c>
      <c r="Q469" s="428"/>
      <c r="R469" s="428"/>
      <c r="S469" s="428"/>
      <c r="T469" s="428"/>
      <c r="U469" s="428"/>
      <c r="V469" s="428"/>
      <c r="W469" s="421"/>
      <c r="X469" s="428"/>
      <c r="Y469" s="429"/>
      <c r="Z469" s="427"/>
      <c r="AA469" s="427"/>
      <c r="AB469" s="427"/>
      <c r="AC469" s="428"/>
      <c r="AD469" s="433" t="str">
        <f t="shared" si="37"/>
        <v/>
      </c>
      <c r="AE469" s="457" t="str">
        <f t="shared" si="39"/>
        <v xml:space="preserve"> </v>
      </c>
      <c r="AF469" s="428"/>
      <c r="AU469" s="434">
        <v>6</v>
      </c>
      <c r="AV469" s="434">
        <v>5</v>
      </c>
      <c r="AW469" s="434">
        <v>1</v>
      </c>
      <c r="AX469" s="435" t="str">
        <f t="shared" si="40"/>
        <v>651</v>
      </c>
      <c r="AY469" s="434" t="s">
        <v>102</v>
      </c>
    </row>
    <row r="470" spans="1:51">
      <c r="A470" s="425"/>
      <c r="B470" s="426"/>
      <c r="C470" s="425"/>
      <c r="D470" s="425"/>
      <c r="E470" s="425"/>
      <c r="F470" s="425"/>
      <c r="G470" s="425"/>
      <c r="H470" s="427"/>
      <c r="I470" s="428"/>
      <c r="J470" s="428"/>
      <c r="K470" s="428"/>
      <c r="L470" s="427"/>
      <c r="M470" s="428"/>
      <c r="N470" s="427"/>
      <c r="O470" s="431" t="str">
        <f t="shared" si="36"/>
        <v/>
      </c>
      <c r="P470" s="457" t="str">
        <f t="shared" si="38"/>
        <v xml:space="preserve"> </v>
      </c>
      <c r="Q470" s="428"/>
      <c r="R470" s="428"/>
      <c r="S470" s="428"/>
      <c r="T470" s="428"/>
      <c r="U470" s="428"/>
      <c r="V470" s="428"/>
      <c r="W470" s="421"/>
      <c r="X470" s="428"/>
      <c r="Y470" s="429"/>
      <c r="Z470" s="427"/>
      <c r="AA470" s="427"/>
      <c r="AB470" s="427"/>
      <c r="AC470" s="428"/>
      <c r="AD470" s="433" t="str">
        <f t="shared" si="37"/>
        <v/>
      </c>
      <c r="AE470" s="457" t="str">
        <f t="shared" si="39"/>
        <v xml:space="preserve"> </v>
      </c>
      <c r="AF470" s="428"/>
      <c r="AU470" s="434">
        <v>6</v>
      </c>
      <c r="AV470" s="434">
        <v>4</v>
      </c>
      <c r="AW470" s="434">
        <v>10</v>
      </c>
      <c r="AX470" s="435" t="str">
        <f t="shared" si="40"/>
        <v>6410</v>
      </c>
      <c r="AY470" s="434" t="s">
        <v>96</v>
      </c>
    </row>
    <row r="471" spans="1:51">
      <c r="A471" s="425"/>
      <c r="B471" s="426"/>
      <c r="C471" s="425"/>
      <c r="D471" s="425"/>
      <c r="E471" s="425"/>
      <c r="F471" s="425"/>
      <c r="G471" s="425"/>
      <c r="H471" s="427"/>
      <c r="I471" s="428"/>
      <c r="J471" s="428"/>
      <c r="K471" s="428"/>
      <c r="L471" s="427"/>
      <c r="M471" s="428"/>
      <c r="N471" s="427"/>
      <c r="O471" s="431" t="str">
        <f t="shared" si="36"/>
        <v/>
      </c>
      <c r="P471" s="457" t="str">
        <f t="shared" si="38"/>
        <v xml:space="preserve"> </v>
      </c>
      <c r="Q471" s="428"/>
      <c r="R471" s="428"/>
      <c r="S471" s="428"/>
      <c r="T471" s="428"/>
      <c r="U471" s="428"/>
      <c r="V471" s="428"/>
      <c r="W471" s="421"/>
      <c r="X471" s="428"/>
      <c r="Y471" s="429"/>
      <c r="Z471" s="427"/>
      <c r="AA471" s="427"/>
      <c r="AB471" s="427"/>
      <c r="AC471" s="428"/>
      <c r="AD471" s="433" t="str">
        <f t="shared" si="37"/>
        <v/>
      </c>
      <c r="AE471" s="457" t="str">
        <f t="shared" si="39"/>
        <v xml:space="preserve"> </v>
      </c>
      <c r="AF471" s="428"/>
      <c r="AU471" s="434">
        <v>6</v>
      </c>
      <c r="AV471" s="434">
        <v>4</v>
      </c>
      <c r="AW471" s="434">
        <v>9</v>
      </c>
      <c r="AX471" s="435" t="str">
        <f t="shared" si="40"/>
        <v>649</v>
      </c>
      <c r="AY471" s="434" t="s">
        <v>96</v>
      </c>
    </row>
    <row r="472" spans="1:51">
      <c r="A472" s="425"/>
      <c r="B472" s="426"/>
      <c r="C472" s="425"/>
      <c r="D472" s="425"/>
      <c r="E472" s="425"/>
      <c r="F472" s="425"/>
      <c r="G472" s="425"/>
      <c r="H472" s="427"/>
      <c r="I472" s="428"/>
      <c r="J472" s="428"/>
      <c r="K472" s="428"/>
      <c r="L472" s="427"/>
      <c r="M472" s="428"/>
      <c r="N472" s="427"/>
      <c r="O472" s="431" t="str">
        <f t="shared" si="36"/>
        <v/>
      </c>
      <c r="P472" s="457" t="str">
        <f t="shared" si="38"/>
        <v xml:space="preserve"> </v>
      </c>
      <c r="Q472" s="428"/>
      <c r="R472" s="428"/>
      <c r="S472" s="428"/>
      <c r="T472" s="428"/>
      <c r="U472" s="428"/>
      <c r="V472" s="428"/>
      <c r="W472" s="421"/>
      <c r="X472" s="428"/>
      <c r="Y472" s="429"/>
      <c r="Z472" s="427"/>
      <c r="AA472" s="427"/>
      <c r="AB472" s="427"/>
      <c r="AC472" s="428"/>
      <c r="AD472" s="433" t="str">
        <f t="shared" si="37"/>
        <v/>
      </c>
      <c r="AE472" s="457" t="str">
        <f t="shared" si="39"/>
        <v xml:space="preserve"> </v>
      </c>
      <c r="AF472" s="428"/>
      <c r="AU472" s="434">
        <v>6</v>
      </c>
      <c r="AV472" s="434">
        <v>4</v>
      </c>
      <c r="AW472" s="434">
        <v>8</v>
      </c>
      <c r="AX472" s="435" t="str">
        <f t="shared" si="40"/>
        <v>648</v>
      </c>
      <c r="AY472" s="434" t="s">
        <v>96</v>
      </c>
    </row>
    <row r="473" spans="1:51">
      <c r="A473" s="425"/>
      <c r="B473" s="426"/>
      <c r="C473" s="425"/>
      <c r="D473" s="425"/>
      <c r="E473" s="425"/>
      <c r="F473" s="425"/>
      <c r="G473" s="425"/>
      <c r="H473" s="427"/>
      <c r="I473" s="428"/>
      <c r="J473" s="428"/>
      <c r="K473" s="428"/>
      <c r="L473" s="427"/>
      <c r="M473" s="428"/>
      <c r="N473" s="427"/>
      <c r="O473" s="431" t="str">
        <f t="shared" si="36"/>
        <v/>
      </c>
      <c r="P473" s="457" t="str">
        <f t="shared" si="38"/>
        <v xml:space="preserve"> </v>
      </c>
      <c r="Q473" s="428"/>
      <c r="R473" s="428"/>
      <c r="S473" s="428"/>
      <c r="T473" s="428"/>
      <c r="U473" s="428"/>
      <c r="V473" s="428"/>
      <c r="W473" s="421"/>
      <c r="X473" s="428"/>
      <c r="Y473" s="429"/>
      <c r="Z473" s="427"/>
      <c r="AA473" s="427"/>
      <c r="AB473" s="427"/>
      <c r="AC473" s="428"/>
      <c r="AD473" s="433" t="str">
        <f t="shared" si="37"/>
        <v/>
      </c>
      <c r="AE473" s="457" t="str">
        <f t="shared" si="39"/>
        <v xml:space="preserve"> </v>
      </c>
      <c r="AF473" s="428"/>
      <c r="AU473" s="434">
        <v>6</v>
      </c>
      <c r="AV473" s="434">
        <v>4</v>
      </c>
      <c r="AW473" s="434">
        <v>7</v>
      </c>
      <c r="AX473" s="435" t="str">
        <f t="shared" si="40"/>
        <v>647</v>
      </c>
      <c r="AY473" s="434" t="s">
        <v>96</v>
      </c>
    </row>
    <row r="474" spans="1:51">
      <c r="A474" s="425"/>
      <c r="B474" s="426"/>
      <c r="C474" s="425"/>
      <c r="D474" s="425"/>
      <c r="E474" s="425"/>
      <c r="F474" s="425"/>
      <c r="G474" s="425"/>
      <c r="H474" s="427"/>
      <c r="I474" s="428"/>
      <c r="J474" s="428"/>
      <c r="K474" s="428"/>
      <c r="L474" s="427"/>
      <c r="M474" s="428"/>
      <c r="N474" s="427"/>
      <c r="O474" s="431" t="str">
        <f t="shared" si="36"/>
        <v/>
      </c>
      <c r="P474" s="457" t="str">
        <f t="shared" si="38"/>
        <v xml:space="preserve"> </v>
      </c>
      <c r="Q474" s="428"/>
      <c r="R474" s="428"/>
      <c r="S474" s="428"/>
      <c r="T474" s="428"/>
      <c r="U474" s="428"/>
      <c r="V474" s="428"/>
      <c r="W474" s="421"/>
      <c r="X474" s="428"/>
      <c r="Y474" s="429"/>
      <c r="Z474" s="427"/>
      <c r="AA474" s="427"/>
      <c r="AB474" s="427"/>
      <c r="AC474" s="428"/>
      <c r="AD474" s="433" t="str">
        <f t="shared" si="37"/>
        <v/>
      </c>
      <c r="AE474" s="457" t="str">
        <f t="shared" si="39"/>
        <v xml:space="preserve"> </v>
      </c>
      <c r="AF474" s="428"/>
      <c r="AU474" s="434">
        <v>6</v>
      </c>
      <c r="AV474" s="434">
        <v>4</v>
      </c>
      <c r="AW474" s="434">
        <v>6</v>
      </c>
      <c r="AX474" s="435" t="str">
        <f t="shared" si="40"/>
        <v>646</v>
      </c>
      <c r="AY474" s="434" t="s">
        <v>102</v>
      </c>
    </row>
    <row r="475" spans="1:51">
      <c r="A475" s="425"/>
      <c r="B475" s="426"/>
      <c r="C475" s="425"/>
      <c r="D475" s="425"/>
      <c r="E475" s="425"/>
      <c r="F475" s="425"/>
      <c r="G475" s="425"/>
      <c r="H475" s="427"/>
      <c r="I475" s="428"/>
      <c r="J475" s="428"/>
      <c r="K475" s="428"/>
      <c r="L475" s="427"/>
      <c r="M475" s="428"/>
      <c r="N475" s="427"/>
      <c r="O475" s="431" t="str">
        <f t="shared" si="36"/>
        <v/>
      </c>
      <c r="P475" s="457" t="str">
        <f t="shared" si="38"/>
        <v xml:space="preserve"> </v>
      </c>
      <c r="Q475" s="428"/>
      <c r="R475" s="428"/>
      <c r="S475" s="428"/>
      <c r="T475" s="428"/>
      <c r="U475" s="428"/>
      <c r="V475" s="428"/>
      <c r="W475" s="421"/>
      <c r="X475" s="428"/>
      <c r="Y475" s="429"/>
      <c r="Z475" s="427"/>
      <c r="AA475" s="427"/>
      <c r="AB475" s="427"/>
      <c r="AC475" s="428"/>
      <c r="AD475" s="433" t="str">
        <f t="shared" si="37"/>
        <v/>
      </c>
      <c r="AE475" s="457" t="str">
        <f t="shared" si="39"/>
        <v xml:space="preserve"> </v>
      </c>
      <c r="AF475" s="428"/>
      <c r="AU475" s="434">
        <v>6</v>
      </c>
      <c r="AV475" s="434">
        <v>4</v>
      </c>
      <c r="AW475" s="434">
        <v>5</v>
      </c>
      <c r="AX475" s="435" t="str">
        <f t="shared" si="40"/>
        <v>645</v>
      </c>
      <c r="AY475" s="434" t="s">
        <v>102</v>
      </c>
    </row>
    <row r="476" spans="1:51">
      <c r="A476" s="425"/>
      <c r="B476" s="426"/>
      <c r="C476" s="425"/>
      <c r="D476" s="425"/>
      <c r="E476" s="425"/>
      <c r="F476" s="425"/>
      <c r="G476" s="425"/>
      <c r="H476" s="427"/>
      <c r="I476" s="428"/>
      <c r="J476" s="428"/>
      <c r="K476" s="428"/>
      <c r="L476" s="427"/>
      <c r="M476" s="428"/>
      <c r="N476" s="427"/>
      <c r="O476" s="431" t="str">
        <f t="shared" si="36"/>
        <v/>
      </c>
      <c r="P476" s="457" t="str">
        <f t="shared" si="38"/>
        <v xml:space="preserve"> </v>
      </c>
      <c r="Q476" s="428"/>
      <c r="R476" s="428"/>
      <c r="S476" s="428"/>
      <c r="T476" s="428"/>
      <c r="U476" s="428"/>
      <c r="V476" s="428"/>
      <c r="W476" s="421"/>
      <c r="X476" s="428"/>
      <c r="Y476" s="429"/>
      <c r="Z476" s="427"/>
      <c r="AA476" s="427"/>
      <c r="AB476" s="427"/>
      <c r="AC476" s="428"/>
      <c r="AD476" s="433" t="str">
        <f t="shared" si="37"/>
        <v/>
      </c>
      <c r="AE476" s="457" t="str">
        <f t="shared" si="39"/>
        <v xml:space="preserve"> </v>
      </c>
      <c r="AF476" s="428"/>
      <c r="AU476" s="434">
        <v>6</v>
      </c>
      <c r="AV476" s="434">
        <v>4</v>
      </c>
      <c r="AW476" s="434">
        <v>4</v>
      </c>
      <c r="AX476" s="435" t="str">
        <f t="shared" si="40"/>
        <v>644</v>
      </c>
      <c r="AY476" s="434" t="s">
        <v>102</v>
      </c>
    </row>
    <row r="477" spans="1:51">
      <c r="A477" s="425"/>
      <c r="B477" s="426"/>
      <c r="C477" s="425"/>
      <c r="D477" s="425"/>
      <c r="E477" s="425"/>
      <c r="F477" s="425"/>
      <c r="G477" s="425"/>
      <c r="H477" s="427"/>
      <c r="I477" s="428"/>
      <c r="J477" s="428"/>
      <c r="K477" s="428"/>
      <c r="L477" s="427"/>
      <c r="M477" s="428"/>
      <c r="N477" s="427"/>
      <c r="O477" s="431" t="str">
        <f t="shared" si="36"/>
        <v/>
      </c>
      <c r="P477" s="457" t="str">
        <f t="shared" si="38"/>
        <v xml:space="preserve"> </v>
      </c>
      <c r="Q477" s="428"/>
      <c r="R477" s="428"/>
      <c r="S477" s="428"/>
      <c r="T477" s="428"/>
      <c r="U477" s="428"/>
      <c r="V477" s="428"/>
      <c r="W477" s="421"/>
      <c r="X477" s="428"/>
      <c r="Y477" s="429"/>
      <c r="Z477" s="427"/>
      <c r="AA477" s="427"/>
      <c r="AB477" s="427"/>
      <c r="AC477" s="428"/>
      <c r="AD477" s="433" t="str">
        <f t="shared" si="37"/>
        <v/>
      </c>
      <c r="AE477" s="457" t="str">
        <f t="shared" si="39"/>
        <v xml:space="preserve"> </v>
      </c>
      <c r="AF477" s="428"/>
      <c r="AU477" s="434">
        <v>6</v>
      </c>
      <c r="AV477" s="434">
        <v>4</v>
      </c>
      <c r="AW477" s="434">
        <v>3</v>
      </c>
      <c r="AX477" s="435" t="str">
        <f t="shared" si="40"/>
        <v>643</v>
      </c>
      <c r="AY477" s="434" t="s">
        <v>102</v>
      </c>
    </row>
    <row r="478" spans="1:51">
      <c r="A478" s="425"/>
      <c r="B478" s="426"/>
      <c r="C478" s="425"/>
      <c r="D478" s="425"/>
      <c r="E478" s="425"/>
      <c r="F478" s="425"/>
      <c r="G478" s="425"/>
      <c r="H478" s="427"/>
      <c r="I478" s="428"/>
      <c r="J478" s="428"/>
      <c r="K478" s="428"/>
      <c r="L478" s="427"/>
      <c r="M478" s="428"/>
      <c r="N478" s="427"/>
      <c r="O478" s="431" t="str">
        <f t="shared" si="36"/>
        <v/>
      </c>
      <c r="P478" s="457" t="str">
        <f t="shared" si="38"/>
        <v xml:space="preserve"> </v>
      </c>
      <c r="Q478" s="428"/>
      <c r="R478" s="428"/>
      <c r="S478" s="428"/>
      <c r="T478" s="428"/>
      <c r="U478" s="428"/>
      <c r="V478" s="428"/>
      <c r="W478" s="421"/>
      <c r="X478" s="428"/>
      <c r="Y478" s="429"/>
      <c r="Z478" s="427"/>
      <c r="AA478" s="427"/>
      <c r="AB478" s="427"/>
      <c r="AC478" s="428"/>
      <c r="AD478" s="433" t="str">
        <f t="shared" si="37"/>
        <v/>
      </c>
      <c r="AE478" s="457" t="str">
        <f t="shared" si="39"/>
        <v xml:space="preserve"> </v>
      </c>
      <c r="AF478" s="428"/>
      <c r="AU478" s="434">
        <v>6</v>
      </c>
      <c r="AV478" s="434">
        <v>4</v>
      </c>
      <c r="AW478" s="434">
        <v>2</v>
      </c>
      <c r="AX478" s="435" t="str">
        <f t="shared" si="40"/>
        <v>642</v>
      </c>
      <c r="AY478" s="434" t="s">
        <v>102</v>
      </c>
    </row>
    <row r="479" spans="1:51">
      <c r="A479" s="425"/>
      <c r="B479" s="426"/>
      <c r="C479" s="425"/>
      <c r="D479" s="425"/>
      <c r="E479" s="425"/>
      <c r="F479" s="425"/>
      <c r="G479" s="425"/>
      <c r="H479" s="427"/>
      <c r="I479" s="428"/>
      <c r="J479" s="428"/>
      <c r="K479" s="428"/>
      <c r="L479" s="427"/>
      <c r="M479" s="428"/>
      <c r="N479" s="427"/>
      <c r="O479" s="431" t="str">
        <f t="shared" si="36"/>
        <v/>
      </c>
      <c r="P479" s="457" t="str">
        <f t="shared" si="38"/>
        <v xml:space="preserve"> </v>
      </c>
      <c r="Q479" s="428"/>
      <c r="R479" s="428"/>
      <c r="S479" s="428"/>
      <c r="T479" s="428"/>
      <c r="U479" s="428"/>
      <c r="V479" s="428"/>
      <c r="W479" s="421"/>
      <c r="X479" s="428"/>
      <c r="Y479" s="429"/>
      <c r="Z479" s="427"/>
      <c r="AA479" s="427"/>
      <c r="AB479" s="427"/>
      <c r="AC479" s="428"/>
      <c r="AD479" s="433" t="str">
        <f t="shared" si="37"/>
        <v/>
      </c>
      <c r="AE479" s="457" t="str">
        <f t="shared" si="39"/>
        <v xml:space="preserve"> </v>
      </c>
      <c r="AF479" s="428"/>
      <c r="AU479" s="434">
        <v>6</v>
      </c>
      <c r="AV479" s="434">
        <v>4</v>
      </c>
      <c r="AW479" s="434">
        <v>1</v>
      </c>
      <c r="AX479" s="435" t="str">
        <f t="shared" si="40"/>
        <v>641</v>
      </c>
      <c r="AY479" s="434" t="s">
        <v>102</v>
      </c>
    </row>
    <row r="480" spans="1:51">
      <c r="A480" s="425"/>
      <c r="B480" s="426"/>
      <c r="C480" s="425"/>
      <c r="D480" s="425"/>
      <c r="E480" s="425"/>
      <c r="F480" s="425"/>
      <c r="G480" s="425"/>
      <c r="H480" s="427"/>
      <c r="I480" s="428"/>
      <c r="J480" s="428"/>
      <c r="K480" s="428"/>
      <c r="L480" s="427"/>
      <c r="M480" s="428"/>
      <c r="N480" s="427"/>
      <c r="O480" s="431" t="str">
        <f t="shared" si="36"/>
        <v/>
      </c>
      <c r="P480" s="457" t="str">
        <f t="shared" si="38"/>
        <v xml:space="preserve"> </v>
      </c>
      <c r="Q480" s="428"/>
      <c r="R480" s="428"/>
      <c r="S480" s="428"/>
      <c r="T480" s="428"/>
      <c r="U480" s="428"/>
      <c r="V480" s="428"/>
      <c r="W480" s="421"/>
      <c r="X480" s="428"/>
      <c r="Y480" s="429"/>
      <c r="Z480" s="427"/>
      <c r="AA480" s="427"/>
      <c r="AB480" s="427"/>
      <c r="AC480" s="428"/>
      <c r="AD480" s="433" t="str">
        <f t="shared" si="37"/>
        <v/>
      </c>
      <c r="AE480" s="457" t="str">
        <f t="shared" si="39"/>
        <v xml:space="preserve"> </v>
      </c>
      <c r="AF480" s="428"/>
      <c r="AU480" s="434">
        <v>6</v>
      </c>
      <c r="AV480" s="434">
        <v>3</v>
      </c>
      <c r="AW480" s="434">
        <v>10</v>
      </c>
      <c r="AX480" s="435" t="str">
        <f t="shared" si="40"/>
        <v>6310</v>
      </c>
      <c r="AY480" s="434" t="s">
        <v>102</v>
      </c>
    </row>
    <row r="481" spans="1:51">
      <c r="A481" s="425"/>
      <c r="B481" s="426"/>
      <c r="C481" s="425"/>
      <c r="D481" s="425"/>
      <c r="E481" s="425"/>
      <c r="F481" s="425"/>
      <c r="G481" s="425"/>
      <c r="H481" s="427"/>
      <c r="I481" s="428"/>
      <c r="J481" s="428"/>
      <c r="K481" s="428"/>
      <c r="L481" s="427"/>
      <c r="M481" s="428"/>
      <c r="N481" s="427"/>
      <c r="O481" s="431" t="str">
        <f t="shared" si="36"/>
        <v/>
      </c>
      <c r="P481" s="457" t="str">
        <f t="shared" si="38"/>
        <v xml:space="preserve"> </v>
      </c>
      <c r="Q481" s="428"/>
      <c r="R481" s="428"/>
      <c r="S481" s="428"/>
      <c r="T481" s="428"/>
      <c r="U481" s="428"/>
      <c r="V481" s="428"/>
      <c r="W481" s="421"/>
      <c r="X481" s="428"/>
      <c r="Y481" s="429"/>
      <c r="Z481" s="427"/>
      <c r="AA481" s="427"/>
      <c r="AB481" s="427"/>
      <c r="AC481" s="428"/>
      <c r="AD481" s="433" t="str">
        <f t="shared" si="37"/>
        <v/>
      </c>
      <c r="AE481" s="457" t="str">
        <f t="shared" si="39"/>
        <v xml:space="preserve"> </v>
      </c>
      <c r="AF481" s="428"/>
      <c r="AU481" s="434">
        <v>6</v>
      </c>
      <c r="AV481" s="434">
        <v>3</v>
      </c>
      <c r="AW481" s="434">
        <v>9</v>
      </c>
      <c r="AX481" s="435" t="str">
        <f t="shared" si="40"/>
        <v>639</v>
      </c>
      <c r="AY481" s="434" t="s">
        <v>102</v>
      </c>
    </row>
    <row r="482" spans="1:51">
      <c r="A482" s="425"/>
      <c r="B482" s="426"/>
      <c r="C482" s="425"/>
      <c r="D482" s="425"/>
      <c r="E482" s="425"/>
      <c r="F482" s="425"/>
      <c r="G482" s="425"/>
      <c r="H482" s="427"/>
      <c r="I482" s="428"/>
      <c r="J482" s="428"/>
      <c r="K482" s="428"/>
      <c r="L482" s="427"/>
      <c r="M482" s="428"/>
      <c r="N482" s="427"/>
      <c r="O482" s="431" t="str">
        <f t="shared" si="36"/>
        <v/>
      </c>
      <c r="P482" s="457" t="str">
        <f t="shared" si="38"/>
        <v xml:space="preserve"> </v>
      </c>
      <c r="Q482" s="428"/>
      <c r="R482" s="428"/>
      <c r="S482" s="428"/>
      <c r="T482" s="428"/>
      <c r="U482" s="428"/>
      <c r="V482" s="428"/>
      <c r="W482" s="421"/>
      <c r="X482" s="428"/>
      <c r="Y482" s="429"/>
      <c r="Z482" s="427"/>
      <c r="AA482" s="427"/>
      <c r="AB482" s="427"/>
      <c r="AC482" s="428"/>
      <c r="AD482" s="433" t="str">
        <f t="shared" si="37"/>
        <v/>
      </c>
      <c r="AE482" s="457" t="str">
        <f t="shared" si="39"/>
        <v xml:space="preserve"> </v>
      </c>
      <c r="AF482" s="428"/>
      <c r="AU482" s="434">
        <v>6</v>
      </c>
      <c r="AV482" s="434">
        <v>3</v>
      </c>
      <c r="AW482" s="434">
        <v>8</v>
      </c>
      <c r="AX482" s="435" t="str">
        <f t="shared" si="40"/>
        <v>638</v>
      </c>
      <c r="AY482" s="434" t="s">
        <v>102</v>
      </c>
    </row>
    <row r="483" spans="1:51">
      <c r="A483" s="425"/>
      <c r="B483" s="426"/>
      <c r="C483" s="425"/>
      <c r="D483" s="425"/>
      <c r="E483" s="425"/>
      <c r="F483" s="425"/>
      <c r="G483" s="425"/>
      <c r="H483" s="427"/>
      <c r="I483" s="428"/>
      <c r="J483" s="428"/>
      <c r="K483" s="428"/>
      <c r="L483" s="427"/>
      <c r="M483" s="428"/>
      <c r="N483" s="427"/>
      <c r="O483" s="431" t="str">
        <f t="shared" si="36"/>
        <v/>
      </c>
      <c r="P483" s="457" t="str">
        <f t="shared" si="38"/>
        <v xml:space="preserve"> </v>
      </c>
      <c r="Q483" s="428"/>
      <c r="R483" s="428"/>
      <c r="S483" s="428"/>
      <c r="T483" s="428"/>
      <c r="U483" s="428"/>
      <c r="V483" s="428"/>
      <c r="W483" s="421"/>
      <c r="X483" s="428"/>
      <c r="Y483" s="429"/>
      <c r="Z483" s="427"/>
      <c r="AA483" s="427"/>
      <c r="AB483" s="427"/>
      <c r="AC483" s="428"/>
      <c r="AD483" s="433" t="str">
        <f t="shared" si="37"/>
        <v/>
      </c>
      <c r="AE483" s="457" t="str">
        <f t="shared" si="39"/>
        <v xml:space="preserve"> </v>
      </c>
      <c r="AF483" s="428"/>
      <c r="AU483" s="434">
        <v>6</v>
      </c>
      <c r="AV483" s="434">
        <v>3</v>
      </c>
      <c r="AW483" s="434">
        <v>7</v>
      </c>
      <c r="AX483" s="435" t="str">
        <f t="shared" si="40"/>
        <v>637</v>
      </c>
      <c r="AY483" s="434" t="s">
        <v>102</v>
      </c>
    </row>
    <row r="484" spans="1:51">
      <c r="A484" s="425"/>
      <c r="B484" s="426"/>
      <c r="C484" s="425"/>
      <c r="D484" s="425"/>
      <c r="E484" s="425"/>
      <c r="F484" s="425"/>
      <c r="G484" s="425"/>
      <c r="H484" s="427"/>
      <c r="I484" s="428"/>
      <c r="J484" s="428"/>
      <c r="K484" s="428"/>
      <c r="L484" s="427"/>
      <c r="M484" s="428"/>
      <c r="N484" s="427"/>
      <c r="O484" s="431" t="str">
        <f t="shared" si="36"/>
        <v/>
      </c>
      <c r="P484" s="457" t="str">
        <f t="shared" si="38"/>
        <v xml:space="preserve"> </v>
      </c>
      <c r="Q484" s="428"/>
      <c r="R484" s="428"/>
      <c r="S484" s="428"/>
      <c r="T484" s="428"/>
      <c r="U484" s="428"/>
      <c r="V484" s="428"/>
      <c r="W484" s="421"/>
      <c r="X484" s="428"/>
      <c r="Y484" s="429"/>
      <c r="Z484" s="427"/>
      <c r="AA484" s="427"/>
      <c r="AB484" s="427"/>
      <c r="AC484" s="428"/>
      <c r="AD484" s="433" t="str">
        <f t="shared" si="37"/>
        <v/>
      </c>
      <c r="AE484" s="457" t="str">
        <f t="shared" si="39"/>
        <v xml:space="preserve"> </v>
      </c>
      <c r="AF484" s="428"/>
      <c r="AU484" s="434">
        <v>6</v>
      </c>
      <c r="AV484" s="434">
        <v>3</v>
      </c>
      <c r="AW484" s="434">
        <v>6</v>
      </c>
      <c r="AX484" s="435" t="str">
        <f t="shared" si="40"/>
        <v>636</v>
      </c>
      <c r="AY484" s="434" t="s">
        <v>102</v>
      </c>
    </row>
    <row r="485" spans="1:51">
      <c r="A485" s="425"/>
      <c r="B485" s="426"/>
      <c r="C485" s="425"/>
      <c r="D485" s="425"/>
      <c r="E485" s="425"/>
      <c r="F485" s="425"/>
      <c r="G485" s="425"/>
      <c r="H485" s="427"/>
      <c r="I485" s="428"/>
      <c r="J485" s="428"/>
      <c r="K485" s="428"/>
      <c r="L485" s="427"/>
      <c r="M485" s="428"/>
      <c r="N485" s="427"/>
      <c r="O485" s="431" t="str">
        <f t="shared" si="36"/>
        <v/>
      </c>
      <c r="P485" s="457" t="str">
        <f t="shared" si="38"/>
        <v xml:space="preserve"> </v>
      </c>
      <c r="Q485" s="428"/>
      <c r="R485" s="428"/>
      <c r="S485" s="428"/>
      <c r="T485" s="428"/>
      <c r="U485" s="428"/>
      <c r="V485" s="428"/>
      <c r="W485" s="421"/>
      <c r="X485" s="428"/>
      <c r="Y485" s="429"/>
      <c r="Z485" s="427"/>
      <c r="AA485" s="427"/>
      <c r="AB485" s="427"/>
      <c r="AC485" s="428"/>
      <c r="AD485" s="433" t="str">
        <f t="shared" si="37"/>
        <v/>
      </c>
      <c r="AE485" s="457" t="str">
        <f t="shared" si="39"/>
        <v xml:space="preserve"> </v>
      </c>
      <c r="AF485" s="428"/>
      <c r="AU485" s="434">
        <v>6</v>
      </c>
      <c r="AV485" s="434">
        <v>3</v>
      </c>
      <c r="AW485" s="434">
        <v>5</v>
      </c>
      <c r="AX485" s="435" t="str">
        <f t="shared" si="40"/>
        <v>635</v>
      </c>
      <c r="AY485" s="434" t="s">
        <v>102</v>
      </c>
    </row>
    <row r="486" spans="1:51">
      <c r="A486" s="425"/>
      <c r="B486" s="426"/>
      <c r="C486" s="425"/>
      <c r="D486" s="425"/>
      <c r="E486" s="425"/>
      <c r="F486" s="425"/>
      <c r="G486" s="425"/>
      <c r="H486" s="427"/>
      <c r="I486" s="428"/>
      <c r="J486" s="428"/>
      <c r="K486" s="428"/>
      <c r="L486" s="427"/>
      <c r="M486" s="428"/>
      <c r="N486" s="427"/>
      <c r="O486" s="431" t="str">
        <f t="shared" si="36"/>
        <v/>
      </c>
      <c r="P486" s="457" t="str">
        <f t="shared" si="38"/>
        <v xml:space="preserve"> </v>
      </c>
      <c r="Q486" s="428"/>
      <c r="R486" s="428"/>
      <c r="S486" s="428"/>
      <c r="T486" s="428"/>
      <c r="U486" s="428"/>
      <c r="V486" s="428"/>
      <c r="W486" s="421"/>
      <c r="X486" s="428"/>
      <c r="Y486" s="429"/>
      <c r="Z486" s="427"/>
      <c r="AA486" s="427"/>
      <c r="AB486" s="427"/>
      <c r="AC486" s="428"/>
      <c r="AD486" s="433" t="str">
        <f t="shared" si="37"/>
        <v/>
      </c>
      <c r="AE486" s="457" t="str">
        <f t="shared" si="39"/>
        <v xml:space="preserve"> </v>
      </c>
      <c r="AF486" s="428"/>
      <c r="AU486" s="434">
        <v>6</v>
      </c>
      <c r="AV486" s="434">
        <v>3</v>
      </c>
      <c r="AW486" s="434">
        <v>4</v>
      </c>
      <c r="AX486" s="435" t="str">
        <f t="shared" si="40"/>
        <v>634</v>
      </c>
      <c r="AY486" s="434" t="s">
        <v>102</v>
      </c>
    </row>
    <row r="487" spans="1:51">
      <c r="A487" s="425"/>
      <c r="B487" s="426"/>
      <c r="C487" s="425"/>
      <c r="D487" s="425"/>
      <c r="E487" s="425"/>
      <c r="F487" s="425"/>
      <c r="G487" s="425"/>
      <c r="H487" s="427"/>
      <c r="I487" s="428"/>
      <c r="J487" s="428"/>
      <c r="K487" s="428"/>
      <c r="L487" s="427"/>
      <c r="M487" s="428"/>
      <c r="N487" s="427"/>
      <c r="O487" s="431" t="str">
        <f t="shared" si="36"/>
        <v/>
      </c>
      <c r="P487" s="457" t="str">
        <f t="shared" si="38"/>
        <v xml:space="preserve"> </v>
      </c>
      <c r="Q487" s="428"/>
      <c r="R487" s="428"/>
      <c r="S487" s="428"/>
      <c r="T487" s="428"/>
      <c r="U487" s="428"/>
      <c r="V487" s="428"/>
      <c r="W487" s="421"/>
      <c r="X487" s="428"/>
      <c r="Y487" s="429"/>
      <c r="Z487" s="427"/>
      <c r="AA487" s="427"/>
      <c r="AB487" s="427"/>
      <c r="AC487" s="428"/>
      <c r="AD487" s="433" t="str">
        <f t="shared" si="37"/>
        <v/>
      </c>
      <c r="AE487" s="457" t="str">
        <f t="shared" si="39"/>
        <v xml:space="preserve"> </v>
      </c>
      <c r="AF487" s="428"/>
      <c r="AU487" s="434">
        <v>6</v>
      </c>
      <c r="AV487" s="434">
        <v>3</v>
      </c>
      <c r="AW487" s="434">
        <v>3</v>
      </c>
      <c r="AX487" s="435" t="str">
        <f t="shared" si="40"/>
        <v>633</v>
      </c>
      <c r="AY487" s="434" t="s">
        <v>102</v>
      </c>
    </row>
    <row r="488" spans="1:51">
      <c r="A488" s="425"/>
      <c r="B488" s="426"/>
      <c r="C488" s="425"/>
      <c r="D488" s="425"/>
      <c r="E488" s="425"/>
      <c r="F488" s="425"/>
      <c r="G488" s="425"/>
      <c r="H488" s="427"/>
      <c r="I488" s="428"/>
      <c r="J488" s="428"/>
      <c r="K488" s="428"/>
      <c r="L488" s="427"/>
      <c r="M488" s="428"/>
      <c r="N488" s="427"/>
      <c r="O488" s="431" t="str">
        <f t="shared" si="36"/>
        <v/>
      </c>
      <c r="P488" s="457" t="str">
        <f t="shared" si="38"/>
        <v xml:space="preserve"> </v>
      </c>
      <c r="Q488" s="428"/>
      <c r="R488" s="428"/>
      <c r="S488" s="428"/>
      <c r="T488" s="428"/>
      <c r="U488" s="428"/>
      <c r="V488" s="428"/>
      <c r="W488" s="421"/>
      <c r="X488" s="428"/>
      <c r="Y488" s="429"/>
      <c r="Z488" s="427"/>
      <c r="AA488" s="427"/>
      <c r="AB488" s="427"/>
      <c r="AC488" s="428"/>
      <c r="AD488" s="433" t="str">
        <f t="shared" si="37"/>
        <v/>
      </c>
      <c r="AE488" s="457" t="str">
        <f t="shared" si="39"/>
        <v xml:space="preserve"> </v>
      </c>
      <c r="AF488" s="428"/>
      <c r="AU488" s="434">
        <v>6</v>
      </c>
      <c r="AV488" s="434">
        <v>3</v>
      </c>
      <c r="AW488" s="434">
        <v>2</v>
      </c>
      <c r="AX488" s="435" t="str">
        <f t="shared" si="40"/>
        <v>632</v>
      </c>
      <c r="AY488" s="434" t="s">
        <v>102</v>
      </c>
    </row>
    <row r="489" spans="1:51">
      <c r="A489" s="425"/>
      <c r="B489" s="426"/>
      <c r="C489" s="425"/>
      <c r="D489" s="425"/>
      <c r="E489" s="425"/>
      <c r="F489" s="425"/>
      <c r="G489" s="425"/>
      <c r="H489" s="427"/>
      <c r="I489" s="428"/>
      <c r="J489" s="428"/>
      <c r="K489" s="428"/>
      <c r="L489" s="427"/>
      <c r="M489" s="428"/>
      <c r="N489" s="427"/>
      <c r="O489" s="431" t="str">
        <f t="shared" si="36"/>
        <v/>
      </c>
      <c r="P489" s="457" t="str">
        <f t="shared" si="38"/>
        <v xml:space="preserve"> </v>
      </c>
      <c r="Q489" s="428"/>
      <c r="R489" s="428"/>
      <c r="S489" s="428"/>
      <c r="T489" s="428"/>
      <c r="U489" s="428"/>
      <c r="V489" s="428"/>
      <c r="W489" s="421"/>
      <c r="X489" s="428"/>
      <c r="Y489" s="429"/>
      <c r="Z489" s="427"/>
      <c r="AA489" s="427"/>
      <c r="AB489" s="427"/>
      <c r="AC489" s="428"/>
      <c r="AD489" s="433" t="str">
        <f t="shared" si="37"/>
        <v/>
      </c>
      <c r="AE489" s="457" t="str">
        <f t="shared" si="39"/>
        <v xml:space="preserve"> </v>
      </c>
      <c r="AF489" s="428"/>
      <c r="AU489" s="434">
        <v>6</v>
      </c>
      <c r="AV489" s="434">
        <v>3</v>
      </c>
      <c r="AW489" s="434">
        <v>1</v>
      </c>
      <c r="AX489" s="435" t="str">
        <f t="shared" si="40"/>
        <v>631</v>
      </c>
      <c r="AY489" s="434" t="s">
        <v>102</v>
      </c>
    </row>
    <row r="490" spans="1:51">
      <c r="A490" s="425"/>
      <c r="B490" s="426"/>
      <c r="C490" s="425"/>
      <c r="D490" s="425"/>
      <c r="E490" s="425"/>
      <c r="F490" s="425"/>
      <c r="G490" s="425"/>
      <c r="H490" s="427"/>
      <c r="I490" s="428"/>
      <c r="J490" s="428"/>
      <c r="K490" s="428"/>
      <c r="L490" s="427"/>
      <c r="M490" s="428"/>
      <c r="N490" s="427"/>
      <c r="O490" s="431" t="str">
        <f t="shared" si="36"/>
        <v/>
      </c>
      <c r="P490" s="457" t="str">
        <f t="shared" si="38"/>
        <v xml:space="preserve"> </v>
      </c>
      <c r="Q490" s="428"/>
      <c r="R490" s="428"/>
      <c r="S490" s="428"/>
      <c r="T490" s="428"/>
      <c r="U490" s="428"/>
      <c r="V490" s="428"/>
      <c r="W490" s="421"/>
      <c r="X490" s="428"/>
      <c r="Y490" s="429"/>
      <c r="Z490" s="427"/>
      <c r="AA490" s="427"/>
      <c r="AB490" s="427"/>
      <c r="AC490" s="428"/>
      <c r="AD490" s="433" t="str">
        <f t="shared" si="37"/>
        <v/>
      </c>
      <c r="AE490" s="457" t="str">
        <f t="shared" si="39"/>
        <v xml:space="preserve"> </v>
      </c>
      <c r="AF490" s="428"/>
      <c r="AU490" s="434">
        <v>6</v>
      </c>
      <c r="AV490" s="434">
        <v>2</v>
      </c>
      <c r="AW490" s="434">
        <v>10</v>
      </c>
      <c r="AX490" s="435" t="str">
        <f t="shared" si="40"/>
        <v>6210</v>
      </c>
      <c r="AY490" s="434" t="s">
        <v>102</v>
      </c>
    </row>
    <row r="491" spans="1:51">
      <c r="A491" s="425"/>
      <c r="B491" s="426"/>
      <c r="C491" s="425"/>
      <c r="D491" s="425"/>
      <c r="E491" s="425"/>
      <c r="F491" s="425"/>
      <c r="G491" s="425"/>
      <c r="H491" s="427"/>
      <c r="I491" s="428"/>
      <c r="J491" s="428"/>
      <c r="K491" s="428"/>
      <c r="L491" s="427"/>
      <c r="M491" s="428"/>
      <c r="N491" s="427"/>
      <c r="O491" s="431" t="str">
        <f t="shared" si="36"/>
        <v/>
      </c>
      <c r="P491" s="457" t="str">
        <f t="shared" si="38"/>
        <v xml:space="preserve"> </v>
      </c>
      <c r="Q491" s="428"/>
      <c r="R491" s="428"/>
      <c r="S491" s="428"/>
      <c r="T491" s="428"/>
      <c r="U491" s="428"/>
      <c r="V491" s="428"/>
      <c r="W491" s="421"/>
      <c r="X491" s="428"/>
      <c r="Y491" s="429"/>
      <c r="Z491" s="427"/>
      <c r="AA491" s="427"/>
      <c r="AB491" s="427"/>
      <c r="AC491" s="428"/>
      <c r="AD491" s="433" t="str">
        <f t="shared" si="37"/>
        <v/>
      </c>
      <c r="AE491" s="457" t="str">
        <f t="shared" si="39"/>
        <v xml:space="preserve"> </v>
      </c>
      <c r="AF491" s="428"/>
      <c r="AU491" s="434">
        <v>6</v>
      </c>
      <c r="AV491" s="434">
        <v>2</v>
      </c>
      <c r="AW491" s="434">
        <v>9</v>
      </c>
      <c r="AX491" s="435" t="str">
        <f t="shared" si="40"/>
        <v>629</v>
      </c>
      <c r="AY491" s="434" t="s">
        <v>102</v>
      </c>
    </row>
    <row r="492" spans="1:51">
      <c r="A492" s="425"/>
      <c r="B492" s="426"/>
      <c r="C492" s="425"/>
      <c r="D492" s="425"/>
      <c r="E492" s="425"/>
      <c r="F492" s="425"/>
      <c r="G492" s="425"/>
      <c r="H492" s="427"/>
      <c r="I492" s="428"/>
      <c r="J492" s="428"/>
      <c r="K492" s="428"/>
      <c r="L492" s="427"/>
      <c r="M492" s="428"/>
      <c r="N492" s="427"/>
      <c r="O492" s="431" t="str">
        <f t="shared" si="36"/>
        <v/>
      </c>
      <c r="P492" s="457" t="str">
        <f t="shared" si="38"/>
        <v xml:space="preserve"> </v>
      </c>
      <c r="Q492" s="428"/>
      <c r="R492" s="428"/>
      <c r="S492" s="428"/>
      <c r="T492" s="428"/>
      <c r="U492" s="428"/>
      <c r="V492" s="428"/>
      <c r="W492" s="421"/>
      <c r="X492" s="428"/>
      <c r="Y492" s="429"/>
      <c r="Z492" s="427"/>
      <c r="AA492" s="427"/>
      <c r="AB492" s="427"/>
      <c r="AC492" s="428"/>
      <c r="AD492" s="433" t="str">
        <f t="shared" si="37"/>
        <v/>
      </c>
      <c r="AE492" s="457" t="str">
        <f t="shared" si="39"/>
        <v xml:space="preserve"> </v>
      </c>
      <c r="AF492" s="428"/>
      <c r="AU492" s="434">
        <v>6</v>
      </c>
      <c r="AV492" s="434">
        <v>2</v>
      </c>
      <c r="AW492" s="434">
        <v>8</v>
      </c>
      <c r="AX492" s="435" t="str">
        <f t="shared" si="40"/>
        <v>628</v>
      </c>
      <c r="AY492" s="434" t="s">
        <v>102</v>
      </c>
    </row>
    <row r="493" spans="1:51">
      <c r="A493" s="425"/>
      <c r="B493" s="426"/>
      <c r="C493" s="425"/>
      <c r="D493" s="425"/>
      <c r="E493" s="425"/>
      <c r="F493" s="425"/>
      <c r="G493" s="425"/>
      <c r="H493" s="427"/>
      <c r="I493" s="428"/>
      <c r="J493" s="428"/>
      <c r="K493" s="428"/>
      <c r="L493" s="427"/>
      <c r="M493" s="428"/>
      <c r="N493" s="427"/>
      <c r="O493" s="431" t="str">
        <f t="shared" si="36"/>
        <v/>
      </c>
      <c r="P493" s="457" t="str">
        <f t="shared" si="38"/>
        <v xml:space="preserve"> </v>
      </c>
      <c r="Q493" s="428"/>
      <c r="R493" s="428"/>
      <c r="S493" s="428"/>
      <c r="T493" s="428"/>
      <c r="U493" s="428"/>
      <c r="V493" s="428"/>
      <c r="W493" s="421"/>
      <c r="X493" s="428"/>
      <c r="Y493" s="429"/>
      <c r="Z493" s="427"/>
      <c r="AA493" s="427"/>
      <c r="AB493" s="427"/>
      <c r="AC493" s="428"/>
      <c r="AD493" s="433" t="str">
        <f t="shared" si="37"/>
        <v/>
      </c>
      <c r="AE493" s="457" t="str">
        <f t="shared" si="39"/>
        <v xml:space="preserve"> </v>
      </c>
      <c r="AF493" s="428"/>
      <c r="AU493" s="434">
        <v>6</v>
      </c>
      <c r="AV493" s="434">
        <v>2</v>
      </c>
      <c r="AW493" s="434">
        <v>7</v>
      </c>
      <c r="AX493" s="435" t="str">
        <f t="shared" si="40"/>
        <v>627</v>
      </c>
      <c r="AY493" s="434" t="s">
        <v>102</v>
      </c>
    </row>
    <row r="494" spans="1:51">
      <c r="A494" s="425"/>
      <c r="B494" s="426"/>
      <c r="C494" s="425"/>
      <c r="D494" s="425"/>
      <c r="E494" s="425"/>
      <c r="F494" s="425"/>
      <c r="G494" s="425"/>
      <c r="H494" s="427"/>
      <c r="I494" s="428"/>
      <c r="J494" s="428"/>
      <c r="K494" s="428"/>
      <c r="L494" s="427"/>
      <c r="M494" s="428"/>
      <c r="N494" s="427"/>
      <c r="O494" s="431" t="str">
        <f t="shared" si="36"/>
        <v/>
      </c>
      <c r="P494" s="457" t="str">
        <f t="shared" si="38"/>
        <v xml:space="preserve"> </v>
      </c>
      <c r="Q494" s="428"/>
      <c r="R494" s="428"/>
      <c r="S494" s="428"/>
      <c r="T494" s="428"/>
      <c r="U494" s="428"/>
      <c r="V494" s="428"/>
      <c r="W494" s="421"/>
      <c r="X494" s="428"/>
      <c r="Y494" s="429"/>
      <c r="Z494" s="427"/>
      <c r="AA494" s="427"/>
      <c r="AB494" s="427"/>
      <c r="AC494" s="428"/>
      <c r="AD494" s="433" t="str">
        <f t="shared" si="37"/>
        <v/>
      </c>
      <c r="AE494" s="457" t="str">
        <f t="shared" si="39"/>
        <v xml:space="preserve"> </v>
      </c>
      <c r="AF494" s="428"/>
      <c r="AU494" s="434">
        <v>6</v>
      </c>
      <c r="AV494" s="434">
        <v>2</v>
      </c>
      <c r="AW494" s="434">
        <v>6</v>
      </c>
      <c r="AX494" s="435" t="str">
        <f t="shared" si="40"/>
        <v>626</v>
      </c>
      <c r="AY494" s="434" t="s">
        <v>102</v>
      </c>
    </row>
    <row r="495" spans="1:51">
      <c r="A495" s="425"/>
      <c r="B495" s="426"/>
      <c r="C495" s="425"/>
      <c r="D495" s="425"/>
      <c r="E495" s="425"/>
      <c r="F495" s="425"/>
      <c r="G495" s="425"/>
      <c r="H495" s="427"/>
      <c r="I495" s="428"/>
      <c r="J495" s="428"/>
      <c r="K495" s="428"/>
      <c r="L495" s="427"/>
      <c r="M495" s="428"/>
      <c r="N495" s="427"/>
      <c r="O495" s="431" t="str">
        <f t="shared" si="36"/>
        <v/>
      </c>
      <c r="P495" s="457" t="str">
        <f t="shared" si="38"/>
        <v xml:space="preserve"> </v>
      </c>
      <c r="Q495" s="428"/>
      <c r="R495" s="428"/>
      <c r="S495" s="428"/>
      <c r="T495" s="428"/>
      <c r="U495" s="428"/>
      <c r="V495" s="428"/>
      <c r="W495" s="421"/>
      <c r="X495" s="428"/>
      <c r="Y495" s="429"/>
      <c r="Z495" s="427"/>
      <c r="AA495" s="427"/>
      <c r="AB495" s="427"/>
      <c r="AC495" s="428"/>
      <c r="AD495" s="433" t="str">
        <f t="shared" si="37"/>
        <v/>
      </c>
      <c r="AE495" s="457" t="str">
        <f t="shared" si="39"/>
        <v xml:space="preserve"> </v>
      </c>
      <c r="AF495" s="428"/>
      <c r="AU495" s="434">
        <v>6</v>
      </c>
      <c r="AV495" s="434">
        <v>2</v>
      </c>
      <c r="AW495" s="434">
        <v>5</v>
      </c>
      <c r="AX495" s="435" t="str">
        <f t="shared" si="40"/>
        <v>625</v>
      </c>
      <c r="AY495" s="434" t="s">
        <v>102</v>
      </c>
    </row>
    <row r="496" spans="1:51">
      <c r="A496" s="425"/>
      <c r="B496" s="426"/>
      <c r="C496" s="425"/>
      <c r="D496" s="425"/>
      <c r="E496" s="425"/>
      <c r="F496" s="425"/>
      <c r="G496" s="425"/>
      <c r="H496" s="427"/>
      <c r="I496" s="428"/>
      <c r="J496" s="428"/>
      <c r="K496" s="428"/>
      <c r="L496" s="427"/>
      <c r="M496" s="428"/>
      <c r="N496" s="427"/>
      <c r="O496" s="431" t="str">
        <f t="shared" si="36"/>
        <v/>
      </c>
      <c r="P496" s="457" t="str">
        <f t="shared" si="38"/>
        <v xml:space="preserve"> </v>
      </c>
      <c r="Q496" s="428"/>
      <c r="R496" s="428"/>
      <c r="S496" s="428"/>
      <c r="T496" s="428"/>
      <c r="U496" s="428"/>
      <c r="V496" s="428"/>
      <c r="W496" s="421"/>
      <c r="X496" s="428"/>
      <c r="Y496" s="429"/>
      <c r="Z496" s="427"/>
      <c r="AA496" s="427"/>
      <c r="AB496" s="427"/>
      <c r="AC496" s="428"/>
      <c r="AD496" s="433" t="str">
        <f t="shared" si="37"/>
        <v/>
      </c>
      <c r="AE496" s="457" t="str">
        <f t="shared" si="39"/>
        <v xml:space="preserve"> </v>
      </c>
      <c r="AF496" s="428"/>
      <c r="AU496" s="434">
        <v>6</v>
      </c>
      <c r="AV496" s="434">
        <v>2</v>
      </c>
      <c r="AW496" s="434">
        <v>4</v>
      </c>
      <c r="AX496" s="435" t="str">
        <f t="shared" si="40"/>
        <v>624</v>
      </c>
      <c r="AY496" s="434" t="s">
        <v>102</v>
      </c>
    </row>
    <row r="497" spans="1:51">
      <c r="A497" s="425"/>
      <c r="B497" s="426"/>
      <c r="C497" s="425"/>
      <c r="D497" s="425"/>
      <c r="E497" s="425"/>
      <c r="F497" s="425"/>
      <c r="G497" s="425"/>
      <c r="H497" s="427"/>
      <c r="I497" s="428"/>
      <c r="J497" s="428"/>
      <c r="K497" s="428"/>
      <c r="L497" s="427"/>
      <c r="M497" s="428"/>
      <c r="N497" s="427"/>
      <c r="O497" s="431" t="str">
        <f t="shared" si="36"/>
        <v/>
      </c>
      <c r="P497" s="457" t="str">
        <f t="shared" si="38"/>
        <v xml:space="preserve"> </v>
      </c>
      <c r="Q497" s="428"/>
      <c r="R497" s="428"/>
      <c r="S497" s="428"/>
      <c r="T497" s="428"/>
      <c r="U497" s="428"/>
      <c r="V497" s="428"/>
      <c r="W497" s="421"/>
      <c r="X497" s="428"/>
      <c r="Y497" s="429"/>
      <c r="Z497" s="427"/>
      <c r="AA497" s="427"/>
      <c r="AB497" s="427"/>
      <c r="AC497" s="428"/>
      <c r="AD497" s="433" t="str">
        <f t="shared" si="37"/>
        <v/>
      </c>
      <c r="AE497" s="457" t="str">
        <f t="shared" si="39"/>
        <v xml:space="preserve"> </v>
      </c>
      <c r="AF497" s="428"/>
      <c r="AU497" s="434">
        <v>6</v>
      </c>
      <c r="AV497" s="434">
        <v>2</v>
      </c>
      <c r="AW497" s="434">
        <v>3</v>
      </c>
      <c r="AX497" s="435" t="str">
        <f t="shared" si="40"/>
        <v>623</v>
      </c>
      <c r="AY497" s="434" t="s">
        <v>102</v>
      </c>
    </row>
    <row r="498" spans="1:51">
      <c r="A498" s="425"/>
      <c r="B498" s="426"/>
      <c r="C498" s="425"/>
      <c r="D498" s="425"/>
      <c r="E498" s="425"/>
      <c r="F498" s="425"/>
      <c r="G498" s="425"/>
      <c r="H498" s="427"/>
      <c r="I498" s="428"/>
      <c r="J498" s="428"/>
      <c r="K498" s="428"/>
      <c r="L498" s="427"/>
      <c r="M498" s="428"/>
      <c r="N498" s="427"/>
      <c r="O498" s="431" t="str">
        <f t="shared" ref="O498:O500" si="41">+H498&amp;L498&amp;N498</f>
        <v/>
      </c>
      <c r="P498" s="457" t="str">
        <f t="shared" si="38"/>
        <v xml:space="preserve"> </v>
      </c>
      <c r="Q498" s="428"/>
      <c r="R498" s="428"/>
      <c r="S498" s="428"/>
      <c r="T498" s="428"/>
      <c r="U498" s="428"/>
      <c r="V498" s="428"/>
      <c r="W498" s="421"/>
      <c r="X498" s="428"/>
      <c r="Y498" s="429"/>
      <c r="Z498" s="427"/>
      <c r="AA498" s="427"/>
      <c r="AB498" s="427"/>
      <c r="AC498" s="428"/>
      <c r="AD498" s="433" t="str">
        <f t="shared" si="37"/>
        <v/>
      </c>
      <c r="AE498" s="457" t="str">
        <f t="shared" si="39"/>
        <v xml:space="preserve"> </v>
      </c>
      <c r="AF498" s="428"/>
      <c r="AU498" s="434">
        <v>6</v>
      </c>
      <c r="AV498" s="434">
        <v>2</v>
      </c>
      <c r="AW498" s="434">
        <v>2</v>
      </c>
      <c r="AX498" s="435" t="str">
        <f t="shared" si="40"/>
        <v>622</v>
      </c>
      <c r="AY498" s="434" t="s">
        <v>102</v>
      </c>
    </row>
    <row r="499" spans="1:51">
      <c r="A499" s="425"/>
      <c r="B499" s="426"/>
      <c r="C499" s="425"/>
      <c r="D499" s="425"/>
      <c r="E499" s="425"/>
      <c r="F499" s="425"/>
      <c r="G499" s="425"/>
      <c r="H499" s="427"/>
      <c r="I499" s="428"/>
      <c r="J499" s="428"/>
      <c r="K499" s="428"/>
      <c r="L499" s="427"/>
      <c r="M499" s="428"/>
      <c r="N499" s="427"/>
      <c r="O499" s="431" t="str">
        <f t="shared" si="41"/>
        <v/>
      </c>
      <c r="P499" s="457" t="str">
        <f t="shared" si="38"/>
        <v xml:space="preserve"> </v>
      </c>
      <c r="Q499" s="428"/>
      <c r="R499" s="428"/>
      <c r="S499" s="428"/>
      <c r="T499" s="428"/>
      <c r="U499" s="428"/>
      <c r="V499" s="428"/>
      <c r="W499" s="421"/>
      <c r="X499" s="428"/>
      <c r="Y499" s="429"/>
      <c r="Z499" s="427"/>
      <c r="AA499" s="427"/>
      <c r="AB499" s="427"/>
      <c r="AC499" s="428"/>
      <c r="AD499" s="433" t="str">
        <f t="shared" si="37"/>
        <v/>
      </c>
      <c r="AE499" s="457" t="str">
        <f t="shared" si="39"/>
        <v xml:space="preserve"> </v>
      </c>
      <c r="AF499" s="428"/>
      <c r="AU499" s="434">
        <v>6</v>
      </c>
      <c r="AV499" s="434">
        <v>2</v>
      </c>
      <c r="AW499" s="434">
        <v>1</v>
      </c>
      <c r="AX499" s="435" t="str">
        <f t="shared" si="40"/>
        <v>621</v>
      </c>
      <c r="AY499" s="434" t="s">
        <v>102</v>
      </c>
    </row>
    <row r="500" spans="1:51">
      <c r="A500" s="425"/>
      <c r="B500" s="426"/>
      <c r="C500" s="425"/>
      <c r="D500" s="425"/>
      <c r="E500" s="425"/>
      <c r="F500" s="425"/>
      <c r="G500" s="425"/>
      <c r="H500" s="427"/>
      <c r="I500" s="428"/>
      <c r="J500" s="428"/>
      <c r="K500" s="428"/>
      <c r="L500" s="427"/>
      <c r="M500" s="428"/>
      <c r="N500" s="427"/>
      <c r="O500" s="431" t="str">
        <f t="shared" si="41"/>
        <v/>
      </c>
      <c r="P500" s="457" t="str">
        <f t="shared" si="38"/>
        <v xml:space="preserve"> </v>
      </c>
      <c r="Q500" s="428"/>
      <c r="R500" s="428"/>
      <c r="S500" s="428"/>
      <c r="T500" s="428"/>
      <c r="U500" s="428"/>
      <c r="V500" s="428"/>
      <c r="W500" s="421"/>
      <c r="X500" s="428"/>
      <c r="Y500" s="429"/>
      <c r="Z500" s="427"/>
      <c r="AA500" s="427"/>
      <c r="AB500" s="427"/>
      <c r="AC500" s="428"/>
      <c r="AD500" s="433" t="str">
        <f t="shared" si="37"/>
        <v/>
      </c>
      <c r="AE500" s="457" t="str">
        <f t="shared" si="39"/>
        <v xml:space="preserve"> </v>
      </c>
      <c r="AF500" s="428"/>
      <c r="AU500" s="434">
        <v>6</v>
      </c>
      <c r="AV500" s="434">
        <v>1</v>
      </c>
      <c r="AW500" s="434">
        <v>10</v>
      </c>
      <c r="AX500" s="435" t="str">
        <f t="shared" si="40"/>
        <v>6110</v>
      </c>
      <c r="AY500" s="434" t="s">
        <v>102</v>
      </c>
    </row>
    <row r="501" spans="1:51">
      <c r="AU501" s="434">
        <v>6</v>
      </c>
      <c r="AV501" s="434">
        <v>1</v>
      </c>
      <c r="AW501" s="434">
        <v>9</v>
      </c>
      <c r="AX501" s="435" t="str">
        <f t="shared" si="40"/>
        <v>619</v>
      </c>
      <c r="AY501" s="434" t="s">
        <v>102</v>
      </c>
    </row>
    <row r="502" spans="1:51">
      <c r="AU502" s="434">
        <v>6</v>
      </c>
      <c r="AV502" s="434">
        <v>1</v>
      </c>
      <c r="AW502" s="434">
        <v>8</v>
      </c>
      <c r="AX502" s="435" t="str">
        <f t="shared" si="40"/>
        <v>618</v>
      </c>
      <c r="AY502" s="434" t="s">
        <v>102</v>
      </c>
    </row>
    <row r="503" spans="1:51">
      <c r="AU503" s="434">
        <v>6</v>
      </c>
      <c r="AV503" s="434">
        <v>1</v>
      </c>
      <c r="AW503" s="434">
        <v>7</v>
      </c>
      <c r="AX503" s="435" t="str">
        <f t="shared" si="40"/>
        <v>617</v>
      </c>
      <c r="AY503" s="434" t="s">
        <v>102</v>
      </c>
    </row>
    <row r="504" spans="1:51">
      <c r="AU504" s="434">
        <v>6</v>
      </c>
      <c r="AV504" s="434">
        <v>1</v>
      </c>
      <c r="AW504" s="434">
        <v>6</v>
      </c>
      <c r="AX504" s="435" t="str">
        <f t="shared" si="40"/>
        <v>616</v>
      </c>
      <c r="AY504" s="434" t="s">
        <v>102</v>
      </c>
    </row>
    <row r="505" spans="1:51">
      <c r="AU505" s="434">
        <v>6</v>
      </c>
      <c r="AV505" s="434">
        <v>1</v>
      </c>
      <c r="AW505" s="434">
        <v>5</v>
      </c>
      <c r="AX505" s="435" t="str">
        <f t="shared" si="40"/>
        <v>615</v>
      </c>
      <c r="AY505" s="434" t="s">
        <v>102</v>
      </c>
    </row>
    <row r="506" spans="1:51">
      <c r="AU506" s="434">
        <v>6</v>
      </c>
      <c r="AV506" s="434">
        <v>1</v>
      </c>
      <c r="AW506" s="434">
        <v>4</v>
      </c>
      <c r="AX506" s="435" t="str">
        <f t="shared" si="40"/>
        <v>614</v>
      </c>
      <c r="AY506" s="434" t="s">
        <v>102</v>
      </c>
    </row>
    <row r="507" spans="1:51">
      <c r="AU507" s="434">
        <v>6</v>
      </c>
      <c r="AV507" s="434">
        <v>1</v>
      </c>
      <c r="AW507" s="434">
        <v>3</v>
      </c>
      <c r="AX507" s="435" t="str">
        <f t="shared" si="40"/>
        <v>613</v>
      </c>
      <c r="AY507" s="434" t="s">
        <v>102</v>
      </c>
    </row>
    <row r="508" spans="1:51">
      <c r="AU508" s="434">
        <v>6</v>
      </c>
      <c r="AV508" s="434">
        <v>1</v>
      </c>
      <c r="AW508" s="434">
        <v>2</v>
      </c>
      <c r="AX508" s="435" t="str">
        <f t="shared" si="40"/>
        <v>612</v>
      </c>
      <c r="AY508" s="434" t="s">
        <v>102</v>
      </c>
    </row>
    <row r="509" spans="1:51">
      <c r="AU509" s="434">
        <v>6</v>
      </c>
      <c r="AV509" s="434">
        <v>1</v>
      </c>
      <c r="AW509" s="434">
        <v>1</v>
      </c>
      <c r="AX509" s="435" t="str">
        <f t="shared" si="40"/>
        <v>611</v>
      </c>
      <c r="AY509" s="434" t="s">
        <v>102</v>
      </c>
    </row>
    <row r="510" spans="1:51">
      <c r="AU510" s="434">
        <v>5</v>
      </c>
      <c r="AV510" s="434">
        <v>10</v>
      </c>
      <c r="AW510" s="434">
        <v>10</v>
      </c>
      <c r="AX510" s="435" t="str">
        <f t="shared" si="40"/>
        <v>51010</v>
      </c>
      <c r="AY510" s="434" t="s">
        <v>94</v>
      </c>
    </row>
    <row r="511" spans="1:51">
      <c r="AU511" s="434">
        <v>5</v>
      </c>
      <c r="AV511" s="434">
        <v>10</v>
      </c>
      <c r="AW511" s="434">
        <v>9</v>
      </c>
      <c r="AX511" s="435" t="str">
        <f t="shared" si="40"/>
        <v>5109</v>
      </c>
      <c r="AY511" s="434" t="s">
        <v>94</v>
      </c>
    </row>
    <row r="512" spans="1:51">
      <c r="AU512" s="434">
        <v>5</v>
      </c>
      <c r="AV512" s="434">
        <v>10</v>
      </c>
      <c r="AW512" s="434">
        <v>8</v>
      </c>
      <c r="AX512" s="435" t="str">
        <f t="shared" si="40"/>
        <v>5108</v>
      </c>
      <c r="AY512" s="434" t="s">
        <v>94</v>
      </c>
    </row>
    <row r="513" spans="47:51">
      <c r="AU513" s="434">
        <v>5</v>
      </c>
      <c r="AV513" s="434">
        <v>10</v>
      </c>
      <c r="AW513" s="434">
        <v>7</v>
      </c>
      <c r="AX513" s="435" t="str">
        <f t="shared" si="40"/>
        <v>5107</v>
      </c>
      <c r="AY513" s="434" t="s">
        <v>94</v>
      </c>
    </row>
    <row r="514" spans="47:51">
      <c r="AU514" s="434">
        <v>5</v>
      </c>
      <c r="AV514" s="434">
        <v>10</v>
      </c>
      <c r="AW514" s="434">
        <v>6</v>
      </c>
      <c r="AX514" s="435" t="str">
        <f t="shared" si="40"/>
        <v>5106</v>
      </c>
      <c r="AY514" s="434" t="s">
        <v>94</v>
      </c>
    </row>
    <row r="515" spans="47:51">
      <c r="AU515" s="434">
        <v>5</v>
      </c>
      <c r="AV515" s="434">
        <v>10</v>
      </c>
      <c r="AW515" s="434">
        <v>5</v>
      </c>
      <c r="AX515" s="435" t="str">
        <f t="shared" si="40"/>
        <v>5105</v>
      </c>
      <c r="AY515" s="434" t="s">
        <v>94</v>
      </c>
    </row>
    <row r="516" spans="47:51">
      <c r="AU516" s="434">
        <v>5</v>
      </c>
      <c r="AV516" s="434">
        <v>10</v>
      </c>
      <c r="AW516" s="434">
        <v>4</v>
      </c>
      <c r="AX516" s="435" t="str">
        <f t="shared" si="40"/>
        <v>5104</v>
      </c>
      <c r="AY516" s="434" t="s">
        <v>96</v>
      </c>
    </row>
    <row r="517" spans="47:51">
      <c r="AU517" s="434">
        <v>5</v>
      </c>
      <c r="AV517" s="434">
        <v>10</v>
      </c>
      <c r="AW517" s="434">
        <v>3</v>
      </c>
      <c r="AX517" s="435" t="str">
        <f t="shared" si="40"/>
        <v>5103</v>
      </c>
      <c r="AY517" s="434" t="s">
        <v>96</v>
      </c>
    </row>
    <row r="518" spans="47:51">
      <c r="AU518" s="434">
        <v>5</v>
      </c>
      <c r="AV518" s="434">
        <v>10</v>
      </c>
      <c r="AW518" s="434">
        <v>2</v>
      </c>
      <c r="AX518" s="435" t="str">
        <f t="shared" si="40"/>
        <v>5102</v>
      </c>
      <c r="AY518" s="434" t="s">
        <v>96</v>
      </c>
    </row>
    <row r="519" spans="47:51">
      <c r="AU519" s="434">
        <v>5</v>
      </c>
      <c r="AV519" s="434">
        <v>10</v>
      </c>
      <c r="AW519" s="434">
        <v>1</v>
      </c>
      <c r="AX519" s="435" t="str">
        <f t="shared" si="40"/>
        <v>5101</v>
      </c>
      <c r="AY519" s="434" t="s">
        <v>96</v>
      </c>
    </row>
    <row r="520" spans="47:51">
      <c r="AU520" s="434">
        <v>5</v>
      </c>
      <c r="AV520" s="434">
        <v>9</v>
      </c>
      <c r="AW520" s="434">
        <v>10</v>
      </c>
      <c r="AX520" s="435" t="str">
        <f t="shared" si="40"/>
        <v>5910</v>
      </c>
      <c r="AY520" s="434" t="s">
        <v>94</v>
      </c>
    </row>
    <row r="521" spans="47:51">
      <c r="AU521" s="434">
        <v>5</v>
      </c>
      <c r="AV521" s="434">
        <v>9</v>
      </c>
      <c r="AW521" s="434">
        <v>9</v>
      </c>
      <c r="AX521" s="435" t="str">
        <f t="shared" si="40"/>
        <v>599</v>
      </c>
      <c r="AY521" s="434" t="s">
        <v>94</v>
      </c>
    </row>
    <row r="522" spans="47:51">
      <c r="AU522" s="434">
        <v>5</v>
      </c>
      <c r="AV522" s="434">
        <v>9</v>
      </c>
      <c r="AW522" s="434">
        <v>8</v>
      </c>
      <c r="AX522" s="435" t="str">
        <f t="shared" si="40"/>
        <v>598</v>
      </c>
      <c r="AY522" s="434" t="s">
        <v>94</v>
      </c>
    </row>
    <row r="523" spans="47:51">
      <c r="AU523" s="434">
        <v>5</v>
      </c>
      <c r="AV523" s="434">
        <v>9</v>
      </c>
      <c r="AW523" s="434">
        <v>7</v>
      </c>
      <c r="AX523" s="435" t="str">
        <f t="shared" ref="AX523:AX586" si="42">AU523&amp;AV523&amp;AW523</f>
        <v>597</v>
      </c>
      <c r="AY523" s="434" t="s">
        <v>94</v>
      </c>
    </row>
    <row r="524" spans="47:51">
      <c r="AU524" s="434">
        <v>5</v>
      </c>
      <c r="AV524" s="434">
        <v>9</v>
      </c>
      <c r="AW524" s="434">
        <v>6</v>
      </c>
      <c r="AX524" s="435" t="str">
        <f t="shared" si="42"/>
        <v>596</v>
      </c>
      <c r="AY524" s="434" t="s">
        <v>94</v>
      </c>
    </row>
    <row r="525" spans="47:51">
      <c r="AU525" s="434">
        <v>5</v>
      </c>
      <c r="AV525" s="434">
        <v>9</v>
      </c>
      <c r="AW525" s="434">
        <v>5</v>
      </c>
      <c r="AX525" s="435" t="str">
        <f t="shared" si="42"/>
        <v>595</v>
      </c>
      <c r="AY525" s="434" t="s">
        <v>94</v>
      </c>
    </row>
    <row r="526" spans="47:51">
      <c r="AU526" s="434">
        <v>5</v>
      </c>
      <c r="AV526" s="434">
        <v>9</v>
      </c>
      <c r="AW526" s="434">
        <v>4</v>
      </c>
      <c r="AX526" s="435" t="str">
        <f t="shared" si="42"/>
        <v>594</v>
      </c>
      <c r="AY526" s="434" t="s">
        <v>96</v>
      </c>
    </row>
    <row r="527" spans="47:51">
      <c r="AU527" s="434">
        <v>5</v>
      </c>
      <c r="AV527" s="434">
        <v>9</v>
      </c>
      <c r="AW527" s="434">
        <v>3</v>
      </c>
      <c r="AX527" s="435" t="str">
        <f t="shared" si="42"/>
        <v>593</v>
      </c>
      <c r="AY527" s="434" t="s">
        <v>96</v>
      </c>
    </row>
    <row r="528" spans="47:51">
      <c r="AU528" s="434">
        <v>5</v>
      </c>
      <c r="AV528" s="434">
        <v>9</v>
      </c>
      <c r="AW528" s="434">
        <v>2</v>
      </c>
      <c r="AX528" s="435" t="str">
        <f t="shared" si="42"/>
        <v>592</v>
      </c>
      <c r="AY528" s="434" t="s">
        <v>96</v>
      </c>
    </row>
    <row r="529" spans="47:51">
      <c r="AU529" s="434">
        <v>5</v>
      </c>
      <c r="AV529" s="434">
        <v>9</v>
      </c>
      <c r="AW529" s="434">
        <v>1</v>
      </c>
      <c r="AX529" s="435" t="str">
        <f t="shared" si="42"/>
        <v>591</v>
      </c>
      <c r="AY529" s="434" t="s">
        <v>96</v>
      </c>
    </row>
    <row r="530" spans="47:51">
      <c r="AU530" s="434">
        <v>5</v>
      </c>
      <c r="AV530" s="434">
        <v>8</v>
      </c>
      <c r="AW530" s="434">
        <v>10</v>
      </c>
      <c r="AX530" s="435" t="str">
        <f t="shared" si="42"/>
        <v>5810</v>
      </c>
      <c r="AY530" s="434" t="s">
        <v>94</v>
      </c>
    </row>
    <row r="531" spans="47:51">
      <c r="AU531" s="434">
        <v>5</v>
      </c>
      <c r="AV531" s="434">
        <v>8</v>
      </c>
      <c r="AW531" s="434">
        <v>9</v>
      </c>
      <c r="AX531" s="435" t="str">
        <f t="shared" si="42"/>
        <v>589</v>
      </c>
      <c r="AY531" s="434" t="s">
        <v>94</v>
      </c>
    </row>
    <row r="532" spans="47:51">
      <c r="AU532" s="434">
        <v>5</v>
      </c>
      <c r="AV532" s="434">
        <v>8</v>
      </c>
      <c r="AW532" s="434">
        <v>8</v>
      </c>
      <c r="AX532" s="435" t="str">
        <f t="shared" si="42"/>
        <v>588</v>
      </c>
      <c r="AY532" s="434" t="s">
        <v>94</v>
      </c>
    </row>
    <row r="533" spans="47:51">
      <c r="AU533" s="434">
        <v>5</v>
      </c>
      <c r="AV533" s="434">
        <v>8</v>
      </c>
      <c r="AW533" s="434">
        <v>7</v>
      </c>
      <c r="AX533" s="435" t="str">
        <f t="shared" si="42"/>
        <v>587</v>
      </c>
      <c r="AY533" s="434" t="s">
        <v>94</v>
      </c>
    </row>
    <row r="534" spans="47:51">
      <c r="AU534" s="434">
        <v>5</v>
      </c>
      <c r="AV534" s="434">
        <v>8</v>
      </c>
      <c r="AW534" s="434">
        <v>6</v>
      </c>
      <c r="AX534" s="435" t="str">
        <f t="shared" si="42"/>
        <v>586</v>
      </c>
      <c r="AY534" s="434" t="s">
        <v>94</v>
      </c>
    </row>
    <row r="535" spans="47:51">
      <c r="AU535" s="434">
        <v>5</v>
      </c>
      <c r="AV535" s="434">
        <v>8</v>
      </c>
      <c r="AW535" s="434">
        <v>5</v>
      </c>
      <c r="AX535" s="435" t="str">
        <f t="shared" si="42"/>
        <v>585</v>
      </c>
      <c r="AY535" s="434" t="s">
        <v>94</v>
      </c>
    </row>
    <row r="536" spans="47:51">
      <c r="AU536" s="434">
        <v>5</v>
      </c>
      <c r="AV536" s="434">
        <v>8</v>
      </c>
      <c r="AW536" s="434">
        <v>4</v>
      </c>
      <c r="AX536" s="435" t="str">
        <f t="shared" si="42"/>
        <v>584</v>
      </c>
      <c r="AY536" s="434" t="s">
        <v>96</v>
      </c>
    </row>
    <row r="537" spans="47:51">
      <c r="AU537" s="434">
        <v>5</v>
      </c>
      <c r="AV537" s="434">
        <v>8</v>
      </c>
      <c r="AW537" s="434">
        <v>3</v>
      </c>
      <c r="AX537" s="435" t="str">
        <f t="shared" si="42"/>
        <v>583</v>
      </c>
      <c r="AY537" s="434" t="s">
        <v>96</v>
      </c>
    </row>
    <row r="538" spans="47:51">
      <c r="AU538" s="434">
        <v>5</v>
      </c>
      <c r="AV538" s="434">
        <v>8</v>
      </c>
      <c r="AW538" s="434">
        <v>2</v>
      </c>
      <c r="AX538" s="435" t="str">
        <f t="shared" si="42"/>
        <v>582</v>
      </c>
      <c r="AY538" s="434" t="s">
        <v>96</v>
      </c>
    </row>
    <row r="539" spans="47:51">
      <c r="AU539" s="434">
        <v>5</v>
      </c>
      <c r="AV539" s="434">
        <v>8</v>
      </c>
      <c r="AW539" s="434">
        <v>1</v>
      </c>
      <c r="AX539" s="435" t="str">
        <f t="shared" si="42"/>
        <v>581</v>
      </c>
      <c r="AY539" s="434" t="s">
        <v>96</v>
      </c>
    </row>
    <row r="540" spans="47:51">
      <c r="AU540" s="434">
        <v>5</v>
      </c>
      <c r="AV540" s="434">
        <v>7</v>
      </c>
      <c r="AW540" s="434">
        <v>10</v>
      </c>
      <c r="AX540" s="435" t="str">
        <f t="shared" si="42"/>
        <v>5710</v>
      </c>
      <c r="AY540" s="434" t="s">
        <v>96</v>
      </c>
    </row>
    <row r="541" spans="47:51">
      <c r="AU541" s="434">
        <v>5</v>
      </c>
      <c r="AV541" s="434">
        <v>7</v>
      </c>
      <c r="AW541" s="434">
        <v>9</v>
      </c>
      <c r="AX541" s="435" t="str">
        <f t="shared" si="42"/>
        <v>579</v>
      </c>
      <c r="AY541" s="434" t="s">
        <v>96</v>
      </c>
    </row>
    <row r="542" spans="47:51">
      <c r="AU542" s="434">
        <v>5</v>
      </c>
      <c r="AV542" s="434">
        <v>7</v>
      </c>
      <c r="AW542" s="434">
        <v>8</v>
      </c>
      <c r="AX542" s="435" t="str">
        <f t="shared" si="42"/>
        <v>578</v>
      </c>
      <c r="AY542" s="434" t="s">
        <v>96</v>
      </c>
    </row>
    <row r="543" spans="47:51">
      <c r="AU543" s="434">
        <v>5</v>
      </c>
      <c r="AV543" s="434">
        <v>7</v>
      </c>
      <c r="AW543" s="434">
        <v>7</v>
      </c>
      <c r="AX543" s="435" t="str">
        <f t="shared" si="42"/>
        <v>577</v>
      </c>
      <c r="AY543" s="434" t="s">
        <v>96</v>
      </c>
    </row>
    <row r="544" spans="47:51">
      <c r="AU544" s="434">
        <v>5</v>
      </c>
      <c r="AV544" s="434">
        <v>7</v>
      </c>
      <c r="AW544" s="434">
        <v>6</v>
      </c>
      <c r="AX544" s="435" t="str">
        <f t="shared" si="42"/>
        <v>576</v>
      </c>
      <c r="AY544" s="434" t="s">
        <v>96</v>
      </c>
    </row>
    <row r="545" spans="47:51">
      <c r="AU545" s="434">
        <v>5</v>
      </c>
      <c r="AV545" s="434">
        <v>7</v>
      </c>
      <c r="AW545" s="434">
        <v>5</v>
      </c>
      <c r="AX545" s="435" t="str">
        <f t="shared" si="42"/>
        <v>575</v>
      </c>
      <c r="AY545" s="434" t="s">
        <v>96</v>
      </c>
    </row>
    <row r="546" spans="47:51">
      <c r="AU546" s="434">
        <v>5</v>
      </c>
      <c r="AV546" s="434">
        <v>7</v>
      </c>
      <c r="AW546" s="434">
        <v>4</v>
      </c>
      <c r="AX546" s="435" t="str">
        <f t="shared" si="42"/>
        <v>574</v>
      </c>
      <c r="AY546" s="434" t="s">
        <v>96</v>
      </c>
    </row>
    <row r="547" spans="47:51">
      <c r="AU547" s="434">
        <v>5</v>
      </c>
      <c r="AV547" s="434">
        <v>7</v>
      </c>
      <c r="AW547" s="434">
        <v>3</v>
      </c>
      <c r="AX547" s="435" t="str">
        <f t="shared" si="42"/>
        <v>573</v>
      </c>
      <c r="AY547" s="434" t="s">
        <v>96</v>
      </c>
    </row>
    <row r="548" spans="47:51">
      <c r="AU548" s="434">
        <v>5</v>
      </c>
      <c r="AV548" s="434">
        <v>7</v>
      </c>
      <c r="AW548" s="434">
        <v>2</v>
      </c>
      <c r="AX548" s="435" t="str">
        <f t="shared" si="42"/>
        <v>572</v>
      </c>
      <c r="AY548" s="434" t="s">
        <v>96</v>
      </c>
    </row>
    <row r="549" spans="47:51">
      <c r="AU549" s="434">
        <v>5</v>
      </c>
      <c r="AV549" s="434">
        <v>7</v>
      </c>
      <c r="AW549" s="434">
        <v>1</v>
      </c>
      <c r="AX549" s="435" t="str">
        <f t="shared" si="42"/>
        <v>571</v>
      </c>
      <c r="AY549" s="434" t="s">
        <v>102</v>
      </c>
    </row>
    <row r="550" spans="47:51">
      <c r="AU550" s="434">
        <v>5</v>
      </c>
      <c r="AV550" s="434">
        <v>6</v>
      </c>
      <c r="AW550" s="434">
        <v>10</v>
      </c>
      <c r="AX550" s="435" t="str">
        <f t="shared" si="42"/>
        <v>5610</v>
      </c>
      <c r="AY550" s="434" t="s">
        <v>96</v>
      </c>
    </row>
    <row r="551" spans="47:51">
      <c r="AU551" s="434">
        <v>5</v>
      </c>
      <c r="AV551" s="434">
        <v>6</v>
      </c>
      <c r="AW551" s="434">
        <v>9</v>
      </c>
      <c r="AX551" s="435" t="str">
        <f t="shared" si="42"/>
        <v>569</v>
      </c>
      <c r="AY551" s="434" t="s">
        <v>96</v>
      </c>
    </row>
    <row r="552" spans="47:51">
      <c r="AU552" s="434">
        <v>5</v>
      </c>
      <c r="AV552" s="434">
        <v>6</v>
      </c>
      <c r="AW552" s="434">
        <v>8</v>
      </c>
      <c r="AX552" s="435" t="str">
        <f t="shared" si="42"/>
        <v>568</v>
      </c>
      <c r="AY552" s="434" t="s">
        <v>96</v>
      </c>
    </row>
    <row r="553" spans="47:51">
      <c r="AU553" s="434">
        <v>5</v>
      </c>
      <c r="AV553" s="434">
        <v>6</v>
      </c>
      <c r="AW553" s="434">
        <v>7</v>
      </c>
      <c r="AX553" s="435" t="str">
        <f t="shared" si="42"/>
        <v>567</v>
      </c>
      <c r="AY553" s="434" t="s">
        <v>96</v>
      </c>
    </row>
    <row r="554" spans="47:51">
      <c r="AU554" s="434">
        <v>5</v>
      </c>
      <c r="AV554" s="434">
        <v>6</v>
      </c>
      <c r="AW554" s="434">
        <v>6</v>
      </c>
      <c r="AX554" s="435" t="str">
        <f t="shared" si="42"/>
        <v>566</v>
      </c>
      <c r="AY554" s="434" t="s">
        <v>96</v>
      </c>
    </row>
    <row r="555" spans="47:51">
      <c r="AU555" s="434">
        <v>5</v>
      </c>
      <c r="AV555" s="434">
        <v>6</v>
      </c>
      <c r="AW555" s="434">
        <v>5</v>
      </c>
      <c r="AX555" s="435" t="str">
        <f t="shared" si="42"/>
        <v>565</v>
      </c>
      <c r="AY555" s="434" t="s">
        <v>96</v>
      </c>
    </row>
    <row r="556" spans="47:51">
      <c r="AU556" s="434">
        <v>5</v>
      </c>
      <c r="AV556" s="434">
        <v>6</v>
      </c>
      <c r="AW556" s="434">
        <v>4</v>
      </c>
      <c r="AX556" s="435" t="str">
        <f t="shared" si="42"/>
        <v>564</v>
      </c>
      <c r="AY556" s="434" t="s">
        <v>96</v>
      </c>
    </row>
    <row r="557" spans="47:51">
      <c r="AU557" s="434">
        <v>5</v>
      </c>
      <c r="AV557" s="434">
        <v>6</v>
      </c>
      <c r="AW557" s="434">
        <v>3</v>
      </c>
      <c r="AX557" s="435" t="str">
        <f t="shared" si="42"/>
        <v>563</v>
      </c>
      <c r="AY557" s="434" t="s">
        <v>96</v>
      </c>
    </row>
    <row r="558" spans="47:51">
      <c r="AU558" s="434">
        <v>5</v>
      </c>
      <c r="AV558" s="434">
        <v>6</v>
      </c>
      <c r="AW558" s="434">
        <v>2</v>
      </c>
      <c r="AX558" s="435" t="str">
        <f t="shared" si="42"/>
        <v>562</v>
      </c>
      <c r="AY558" s="434" t="s">
        <v>96</v>
      </c>
    </row>
    <row r="559" spans="47:51">
      <c r="AU559" s="434">
        <v>5</v>
      </c>
      <c r="AV559" s="434">
        <v>6</v>
      </c>
      <c r="AW559" s="434">
        <v>1</v>
      </c>
      <c r="AX559" s="435" t="str">
        <f t="shared" si="42"/>
        <v>561</v>
      </c>
      <c r="AY559" s="434" t="s">
        <v>102</v>
      </c>
    </row>
    <row r="560" spans="47:51">
      <c r="AU560" s="434">
        <v>5</v>
      </c>
      <c r="AV560" s="434">
        <v>5</v>
      </c>
      <c r="AW560" s="434">
        <v>10</v>
      </c>
      <c r="AX560" s="435" t="str">
        <f t="shared" si="42"/>
        <v>5510</v>
      </c>
      <c r="AY560" s="434" t="s">
        <v>96</v>
      </c>
    </row>
    <row r="561" spans="47:51">
      <c r="AU561" s="434">
        <v>5</v>
      </c>
      <c r="AV561" s="434">
        <v>5</v>
      </c>
      <c r="AW561" s="434">
        <v>9</v>
      </c>
      <c r="AX561" s="435" t="str">
        <f t="shared" si="42"/>
        <v>559</v>
      </c>
      <c r="AY561" s="434" t="s">
        <v>96</v>
      </c>
    </row>
    <row r="562" spans="47:51">
      <c r="AU562" s="434">
        <v>5</v>
      </c>
      <c r="AV562" s="434">
        <v>5</v>
      </c>
      <c r="AW562" s="434">
        <v>8</v>
      </c>
      <c r="AX562" s="435" t="str">
        <f t="shared" si="42"/>
        <v>558</v>
      </c>
      <c r="AY562" s="434" t="s">
        <v>96</v>
      </c>
    </row>
    <row r="563" spans="47:51">
      <c r="AU563" s="434">
        <v>5</v>
      </c>
      <c r="AV563" s="434">
        <v>5</v>
      </c>
      <c r="AW563" s="434">
        <v>7</v>
      </c>
      <c r="AX563" s="435" t="str">
        <f t="shared" si="42"/>
        <v>557</v>
      </c>
      <c r="AY563" s="434" t="s">
        <v>96</v>
      </c>
    </row>
    <row r="564" spans="47:51">
      <c r="AU564" s="434">
        <v>5</v>
      </c>
      <c r="AV564" s="434">
        <v>5</v>
      </c>
      <c r="AW564" s="434">
        <v>6</v>
      </c>
      <c r="AX564" s="435" t="str">
        <f t="shared" si="42"/>
        <v>556</v>
      </c>
      <c r="AY564" s="434" t="s">
        <v>102</v>
      </c>
    </row>
    <row r="565" spans="47:51">
      <c r="AU565" s="434">
        <v>5</v>
      </c>
      <c r="AV565" s="434">
        <v>5</v>
      </c>
      <c r="AW565" s="434">
        <v>5</v>
      </c>
      <c r="AX565" s="435" t="str">
        <f t="shared" si="42"/>
        <v>555</v>
      </c>
      <c r="AY565" s="434" t="s">
        <v>102</v>
      </c>
    </row>
    <row r="566" spans="47:51">
      <c r="AU566" s="434">
        <v>5</v>
      </c>
      <c r="AV566" s="434">
        <v>5</v>
      </c>
      <c r="AW566" s="434">
        <v>4</v>
      </c>
      <c r="AX566" s="435" t="str">
        <f t="shared" si="42"/>
        <v>554</v>
      </c>
      <c r="AY566" s="434" t="s">
        <v>102</v>
      </c>
    </row>
    <row r="567" spans="47:51">
      <c r="AU567" s="434">
        <v>5</v>
      </c>
      <c r="AV567" s="434">
        <v>5</v>
      </c>
      <c r="AW567" s="434">
        <v>3</v>
      </c>
      <c r="AX567" s="435" t="str">
        <f t="shared" si="42"/>
        <v>553</v>
      </c>
      <c r="AY567" s="434" t="s">
        <v>102</v>
      </c>
    </row>
    <row r="568" spans="47:51">
      <c r="AU568" s="434">
        <v>5</v>
      </c>
      <c r="AV568" s="434">
        <v>5</v>
      </c>
      <c r="AW568" s="434">
        <v>2</v>
      </c>
      <c r="AX568" s="435" t="str">
        <f t="shared" si="42"/>
        <v>552</v>
      </c>
      <c r="AY568" s="434" t="s">
        <v>102</v>
      </c>
    </row>
    <row r="569" spans="47:51">
      <c r="AU569" s="434">
        <v>5</v>
      </c>
      <c r="AV569" s="434">
        <v>5</v>
      </c>
      <c r="AW569" s="434">
        <v>1</v>
      </c>
      <c r="AX569" s="435" t="str">
        <f t="shared" si="42"/>
        <v>551</v>
      </c>
      <c r="AY569" s="434" t="s">
        <v>102</v>
      </c>
    </row>
    <row r="570" spans="47:51">
      <c r="AU570" s="434">
        <v>5</v>
      </c>
      <c r="AV570" s="434">
        <v>4</v>
      </c>
      <c r="AW570" s="434">
        <v>10</v>
      </c>
      <c r="AX570" s="435" t="str">
        <f t="shared" si="42"/>
        <v>5410</v>
      </c>
      <c r="AY570" s="434" t="s">
        <v>96</v>
      </c>
    </row>
    <row r="571" spans="47:51">
      <c r="AU571" s="434">
        <v>5</v>
      </c>
      <c r="AV571" s="434">
        <v>4</v>
      </c>
      <c r="AW571" s="434">
        <v>9</v>
      </c>
      <c r="AX571" s="435" t="str">
        <f t="shared" si="42"/>
        <v>549</v>
      </c>
      <c r="AY571" s="434" t="s">
        <v>96</v>
      </c>
    </row>
    <row r="572" spans="47:51">
      <c r="AU572" s="434">
        <v>5</v>
      </c>
      <c r="AV572" s="434">
        <v>4</v>
      </c>
      <c r="AW572" s="434">
        <v>8</v>
      </c>
      <c r="AX572" s="435" t="str">
        <f t="shared" si="42"/>
        <v>548</v>
      </c>
      <c r="AY572" s="434" t="s">
        <v>96</v>
      </c>
    </row>
    <row r="573" spans="47:51">
      <c r="AU573" s="434">
        <v>5</v>
      </c>
      <c r="AV573" s="434">
        <v>4</v>
      </c>
      <c r="AW573" s="434">
        <v>7</v>
      </c>
      <c r="AX573" s="435" t="str">
        <f t="shared" si="42"/>
        <v>547</v>
      </c>
      <c r="AY573" s="434" t="s">
        <v>96</v>
      </c>
    </row>
    <row r="574" spans="47:51">
      <c r="AU574" s="434">
        <v>5</v>
      </c>
      <c r="AV574" s="434">
        <v>4</v>
      </c>
      <c r="AW574" s="434">
        <v>6</v>
      </c>
      <c r="AX574" s="435" t="str">
        <f t="shared" si="42"/>
        <v>546</v>
      </c>
      <c r="AY574" s="434" t="s">
        <v>102</v>
      </c>
    </row>
    <row r="575" spans="47:51">
      <c r="AU575" s="434">
        <v>5</v>
      </c>
      <c r="AV575" s="434">
        <v>4</v>
      </c>
      <c r="AW575" s="434">
        <v>5</v>
      </c>
      <c r="AX575" s="435" t="str">
        <f t="shared" si="42"/>
        <v>545</v>
      </c>
      <c r="AY575" s="434" t="s">
        <v>102</v>
      </c>
    </row>
    <row r="576" spans="47:51">
      <c r="AU576" s="434">
        <v>5</v>
      </c>
      <c r="AV576" s="434">
        <v>4</v>
      </c>
      <c r="AW576" s="434">
        <v>4</v>
      </c>
      <c r="AX576" s="435" t="str">
        <f t="shared" si="42"/>
        <v>544</v>
      </c>
      <c r="AY576" s="434" t="s">
        <v>102</v>
      </c>
    </row>
    <row r="577" spans="47:51">
      <c r="AU577" s="434">
        <v>5</v>
      </c>
      <c r="AV577" s="434">
        <v>4</v>
      </c>
      <c r="AW577" s="434">
        <v>3</v>
      </c>
      <c r="AX577" s="435" t="str">
        <f t="shared" si="42"/>
        <v>543</v>
      </c>
      <c r="AY577" s="434" t="s">
        <v>102</v>
      </c>
    </row>
    <row r="578" spans="47:51">
      <c r="AU578" s="434">
        <v>5</v>
      </c>
      <c r="AV578" s="434">
        <v>4</v>
      </c>
      <c r="AW578" s="434">
        <v>2</v>
      </c>
      <c r="AX578" s="435" t="str">
        <f t="shared" si="42"/>
        <v>542</v>
      </c>
      <c r="AY578" s="434" t="s">
        <v>102</v>
      </c>
    </row>
    <row r="579" spans="47:51">
      <c r="AU579" s="434">
        <v>5</v>
      </c>
      <c r="AV579" s="434">
        <v>4</v>
      </c>
      <c r="AW579" s="434">
        <v>1</v>
      </c>
      <c r="AX579" s="435" t="str">
        <f t="shared" si="42"/>
        <v>541</v>
      </c>
      <c r="AY579" s="434" t="s">
        <v>102</v>
      </c>
    </row>
    <row r="580" spans="47:51">
      <c r="AU580" s="434">
        <v>5</v>
      </c>
      <c r="AV580" s="434">
        <v>3</v>
      </c>
      <c r="AW580" s="434">
        <v>10</v>
      </c>
      <c r="AX580" s="435" t="str">
        <f t="shared" si="42"/>
        <v>5310</v>
      </c>
      <c r="AY580" s="434" t="s">
        <v>102</v>
      </c>
    </row>
    <row r="581" spans="47:51">
      <c r="AU581" s="434">
        <v>5</v>
      </c>
      <c r="AV581" s="434">
        <v>3</v>
      </c>
      <c r="AW581" s="434">
        <v>9</v>
      </c>
      <c r="AX581" s="435" t="str">
        <f t="shared" si="42"/>
        <v>539</v>
      </c>
      <c r="AY581" s="434" t="s">
        <v>102</v>
      </c>
    </row>
    <row r="582" spans="47:51">
      <c r="AU582" s="434">
        <v>5</v>
      </c>
      <c r="AV582" s="434">
        <v>3</v>
      </c>
      <c r="AW582" s="434">
        <v>8</v>
      </c>
      <c r="AX582" s="435" t="str">
        <f t="shared" si="42"/>
        <v>538</v>
      </c>
      <c r="AY582" s="434" t="s">
        <v>102</v>
      </c>
    </row>
    <row r="583" spans="47:51">
      <c r="AU583" s="434">
        <v>5</v>
      </c>
      <c r="AV583" s="434">
        <v>3</v>
      </c>
      <c r="AW583" s="434">
        <v>7</v>
      </c>
      <c r="AX583" s="435" t="str">
        <f t="shared" si="42"/>
        <v>537</v>
      </c>
      <c r="AY583" s="434" t="s">
        <v>102</v>
      </c>
    </row>
    <row r="584" spans="47:51">
      <c r="AU584" s="434">
        <v>5</v>
      </c>
      <c r="AV584" s="434">
        <v>3</v>
      </c>
      <c r="AW584" s="434">
        <v>6</v>
      </c>
      <c r="AX584" s="435" t="str">
        <f t="shared" si="42"/>
        <v>536</v>
      </c>
      <c r="AY584" s="434" t="s">
        <v>102</v>
      </c>
    </row>
    <row r="585" spans="47:51">
      <c r="AU585" s="434">
        <v>5</v>
      </c>
      <c r="AV585" s="434">
        <v>3</v>
      </c>
      <c r="AW585" s="434">
        <v>5</v>
      </c>
      <c r="AX585" s="435" t="str">
        <f t="shared" si="42"/>
        <v>535</v>
      </c>
      <c r="AY585" s="434" t="s">
        <v>102</v>
      </c>
    </row>
    <row r="586" spans="47:51">
      <c r="AU586" s="434">
        <v>5</v>
      </c>
      <c r="AV586" s="434">
        <v>3</v>
      </c>
      <c r="AW586" s="434">
        <v>4</v>
      </c>
      <c r="AX586" s="435" t="str">
        <f t="shared" si="42"/>
        <v>534</v>
      </c>
      <c r="AY586" s="434" t="s">
        <v>102</v>
      </c>
    </row>
    <row r="587" spans="47:51">
      <c r="AU587" s="434">
        <v>5</v>
      </c>
      <c r="AV587" s="434">
        <v>3</v>
      </c>
      <c r="AW587" s="434">
        <v>3</v>
      </c>
      <c r="AX587" s="435" t="str">
        <f t="shared" ref="AX587:AX650" si="43">AU587&amp;AV587&amp;AW587</f>
        <v>533</v>
      </c>
      <c r="AY587" s="434" t="s">
        <v>102</v>
      </c>
    </row>
    <row r="588" spans="47:51">
      <c r="AU588" s="434">
        <v>5</v>
      </c>
      <c r="AV588" s="434">
        <v>3</v>
      </c>
      <c r="AW588" s="434">
        <v>2</v>
      </c>
      <c r="AX588" s="435" t="str">
        <f t="shared" si="43"/>
        <v>532</v>
      </c>
      <c r="AY588" s="434" t="s">
        <v>102</v>
      </c>
    </row>
    <row r="589" spans="47:51">
      <c r="AU589" s="434">
        <v>5</v>
      </c>
      <c r="AV589" s="434">
        <v>3</v>
      </c>
      <c r="AW589" s="434">
        <v>1</v>
      </c>
      <c r="AX589" s="435" t="str">
        <f t="shared" si="43"/>
        <v>531</v>
      </c>
      <c r="AY589" s="434" t="s">
        <v>102</v>
      </c>
    </row>
    <row r="590" spans="47:51">
      <c r="AU590" s="434">
        <v>5</v>
      </c>
      <c r="AV590" s="434">
        <v>2</v>
      </c>
      <c r="AW590" s="434">
        <v>10</v>
      </c>
      <c r="AX590" s="435" t="str">
        <f t="shared" si="43"/>
        <v>5210</v>
      </c>
      <c r="AY590" s="434" t="s">
        <v>102</v>
      </c>
    </row>
    <row r="591" spans="47:51">
      <c r="AU591" s="434">
        <v>5</v>
      </c>
      <c r="AV591" s="434">
        <v>2</v>
      </c>
      <c r="AW591" s="434">
        <v>9</v>
      </c>
      <c r="AX591" s="435" t="str">
        <f t="shared" si="43"/>
        <v>529</v>
      </c>
      <c r="AY591" s="434" t="s">
        <v>102</v>
      </c>
    </row>
    <row r="592" spans="47:51">
      <c r="AU592" s="434">
        <v>5</v>
      </c>
      <c r="AV592" s="434">
        <v>2</v>
      </c>
      <c r="AW592" s="434">
        <v>8</v>
      </c>
      <c r="AX592" s="435" t="str">
        <f t="shared" si="43"/>
        <v>528</v>
      </c>
      <c r="AY592" s="434" t="s">
        <v>102</v>
      </c>
    </row>
    <row r="593" spans="47:51">
      <c r="AU593" s="434">
        <v>5</v>
      </c>
      <c r="AV593" s="434">
        <v>2</v>
      </c>
      <c r="AW593" s="434">
        <v>7</v>
      </c>
      <c r="AX593" s="435" t="str">
        <f t="shared" si="43"/>
        <v>527</v>
      </c>
      <c r="AY593" s="434" t="s">
        <v>102</v>
      </c>
    </row>
    <row r="594" spans="47:51">
      <c r="AU594" s="434">
        <v>5</v>
      </c>
      <c r="AV594" s="434">
        <v>2</v>
      </c>
      <c r="AW594" s="434">
        <v>6</v>
      </c>
      <c r="AX594" s="435" t="str">
        <f t="shared" si="43"/>
        <v>526</v>
      </c>
      <c r="AY594" s="434" t="s">
        <v>102</v>
      </c>
    </row>
    <row r="595" spans="47:51">
      <c r="AU595" s="434">
        <v>5</v>
      </c>
      <c r="AV595" s="434">
        <v>2</v>
      </c>
      <c r="AW595" s="434">
        <v>5</v>
      </c>
      <c r="AX595" s="435" t="str">
        <f t="shared" si="43"/>
        <v>525</v>
      </c>
      <c r="AY595" s="434" t="s">
        <v>102</v>
      </c>
    </row>
    <row r="596" spans="47:51">
      <c r="AU596" s="434">
        <v>5</v>
      </c>
      <c r="AV596" s="434">
        <v>2</v>
      </c>
      <c r="AW596" s="434">
        <v>4</v>
      </c>
      <c r="AX596" s="435" t="str">
        <f t="shared" si="43"/>
        <v>524</v>
      </c>
      <c r="AY596" s="434" t="s">
        <v>102</v>
      </c>
    </row>
    <row r="597" spans="47:51">
      <c r="AU597" s="434">
        <v>5</v>
      </c>
      <c r="AV597" s="434">
        <v>2</v>
      </c>
      <c r="AW597" s="434">
        <v>3</v>
      </c>
      <c r="AX597" s="435" t="str">
        <f t="shared" si="43"/>
        <v>523</v>
      </c>
      <c r="AY597" s="434" t="s">
        <v>102</v>
      </c>
    </row>
    <row r="598" spans="47:51">
      <c r="AU598" s="434">
        <v>5</v>
      </c>
      <c r="AV598" s="434">
        <v>2</v>
      </c>
      <c r="AW598" s="434">
        <v>2</v>
      </c>
      <c r="AX598" s="435" t="str">
        <f t="shared" si="43"/>
        <v>522</v>
      </c>
      <c r="AY598" s="434" t="s">
        <v>102</v>
      </c>
    </row>
    <row r="599" spans="47:51">
      <c r="AU599" s="434">
        <v>5</v>
      </c>
      <c r="AV599" s="434">
        <v>2</v>
      </c>
      <c r="AW599" s="434">
        <v>1</v>
      </c>
      <c r="AX599" s="435" t="str">
        <f t="shared" si="43"/>
        <v>521</v>
      </c>
      <c r="AY599" s="434" t="s">
        <v>102</v>
      </c>
    </row>
    <row r="600" spans="47:51">
      <c r="AU600" s="434">
        <v>5</v>
      </c>
      <c r="AV600" s="434">
        <v>1</v>
      </c>
      <c r="AW600" s="434">
        <v>10</v>
      </c>
      <c r="AX600" s="435" t="str">
        <f t="shared" si="43"/>
        <v>5110</v>
      </c>
      <c r="AY600" s="434" t="s">
        <v>102</v>
      </c>
    </row>
    <row r="601" spans="47:51">
      <c r="AU601" s="434">
        <v>5</v>
      </c>
      <c r="AV601" s="434">
        <v>1</v>
      </c>
      <c r="AW601" s="434">
        <v>9</v>
      </c>
      <c r="AX601" s="435" t="str">
        <f t="shared" si="43"/>
        <v>519</v>
      </c>
      <c r="AY601" s="434" t="s">
        <v>102</v>
      </c>
    </row>
    <row r="602" spans="47:51">
      <c r="AU602" s="434">
        <v>5</v>
      </c>
      <c r="AV602" s="434">
        <v>1</v>
      </c>
      <c r="AW602" s="434">
        <v>8</v>
      </c>
      <c r="AX602" s="435" t="str">
        <f t="shared" si="43"/>
        <v>518</v>
      </c>
      <c r="AY602" s="434" t="s">
        <v>102</v>
      </c>
    </row>
    <row r="603" spans="47:51">
      <c r="AU603" s="434">
        <v>5</v>
      </c>
      <c r="AV603" s="434">
        <v>1</v>
      </c>
      <c r="AW603" s="434">
        <v>7</v>
      </c>
      <c r="AX603" s="435" t="str">
        <f t="shared" si="43"/>
        <v>517</v>
      </c>
      <c r="AY603" s="434" t="s">
        <v>102</v>
      </c>
    </row>
    <row r="604" spans="47:51">
      <c r="AU604" s="434">
        <v>5</v>
      </c>
      <c r="AV604" s="434">
        <v>1</v>
      </c>
      <c r="AW604" s="434">
        <v>6</v>
      </c>
      <c r="AX604" s="435" t="str">
        <f t="shared" si="43"/>
        <v>516</v>
      </c>
      <c r="AY604" s="434" t="s">
        <v>102</v>
      </c>
    </row>
    <row r="605" spans="47:51">
      <c r="AU605" s="434">
        <v>5</v>
      </c>
      <c r="AV605" s="434">
        <v>1</v>
      </c>
      <c r="AW605" s="434">
        <v>5</v>
      </c>
      <c r="AX605" s="435" t="str">
        <f t="shared" si="43"/>
        <v>515</v>
      </c>
      <c r="AY605" s="434" t="s">
        <v>102</v>
      </c>
    </row>
    <row r="606" spans="47:51">
      <c r="AU606" s="434">
        <v>5</v>
      </c>
      <c r="AV606" s="434">
        <v>1</v>
      </c>
      <c r="AW606" s="434">
        <v>4</v>
      </c>
      <c r="AX606" s="435" t="str">
        <f t="shared" si="43"/>
        <v>514</v>
      </c>
      <c r="AY606" s="434" t="s">
        <v>102</v>
      </c>
    </row>
    <row r="607" spans="47:51">
      <c r="AU607" s="434">
        <v>5</v>
      </c>
      <c r="AV607" s="434">
        <v>1</v>
      </c>
      <c r="AW607" s="434">
        <v>3</v>
      </c>
      <c r="AX607" s="435" t="str">
        <f t="shared" si="43"/>
        <v>513</v>
      </c>
      <c r="AY607" s="434" t="s">
        <v>102</v>
      </c>
    </row>
    <row r="608" spans="47:51">
      <c r="AU608" s="434">
        <v>5</v>
      </c>
      <c r="AV608" s="434">
        <v>1</v>
      </c>
      <c r="AW608" s="434">
        <v>2</v>
      </c>
      <c r="AX608" s="435" t="str">
        <f t="shared" si="43"/>
        <v>512</v>
      </c>
      <c r="AY608" s="434" t="s">
        <v>102</v>
      </c>
    </row>
    <row r="609" spans="47:51">
      <c r="AU609" s="434">
        <v>5</v>
      </c>
      <c r="AV609" s="434">
        <v>1</v>
      </c>
      <c r="AW609" s="434">
        <v>1</v>
      </c>
      <c r="AX609" s="435" t="str">
        <f t="shared" si="43"/>
        <v>511</v>
      </c>
      <c r="AY609" s="434" t="s">
        <v>102</v>
      </c>
    </row>
    <row r="610" spans="47:51">
      <c r="AU610" s="434">
        <v>4</v>
      </c>
      <c r="AV610" s="434">
        <v>10</v>
      </c>
      <c r="AW610" s="434">
        <v>10</v>
      </c>
      <c r="AX610" s="435" t="str">
        <f t="shared" si="43"/>
        <v>41010</v>
      </c>
      <c r="AY610" s="434" t="s">
        <v>94</v>
      </c>
    </row>
    <row r="611" spans="47:51">
      <c r="AU611" s="434">
        <v>4</v>
      </c>
      <c r="AV611" s="434">
        <v>10</v>
      </c>
      <c r="AW611" s="434">
        <v>9</v>
      </c>
      <c r="AX611" s="435" t="str">
        <f t="shared" si="43"/>
        <v>4109</v>
      </c>
      <c r="AY611" s="434" t="s">
        <v>94</v>
      </c>
    </row>
    <row r="612" spans="47:51">
      <c r="AU612" s="434">
        <v>4</v>
      </c>
      <c r="AV612" s="434">
        <v>10</v>
      </c>
      <c r="AW612" s="434">
        <v>8</v>
      </c>
      <c r="AX612" s="435" t="str">
        <f t="shared" si="43"/>
        <v>4108</v>
      </c>
      <c r="AY612" s="434" t="s">
        <v>94</v>
      </c>
    </row>
    <row r="613" spans="47:51">
      <c r="AU613" s="434">
        <v>4</v>
      </c>
      <c r="AV613" s="434">
        <v>10</v>
      </c>
      <c r="AW613" s="434">
        <v>7</v>
      </c>
      <c r="AX613" s="435" t="str">
        <f t="shared" si="43"/>
        <v>4107</v>
      </c>
      <c r="AY613" s="434" t="s">
        <v>94</v>
      </c>
    </row>
    <row r="614" spans="47:51">
      <c r="AU614" s="434">
        <v>4</v>
      </c>
      <c r="AV614" s="434">
        <v>10</v>
      </c>
      <c r="AW614" s="434">
        <v>6</v>
      </c>
      <c r="AX614" s="435" t="str">
        <f t="shared" si="43"/>
        <v>4106</v>
      </c>
      <c r="AY614" s="434" t="s">
        <v>94</v>
      </c>
    </row>
    <row r="615" spans="47:51">
      <c r="AU615" s="434">
        <v>4</v>
      </c>
      <c r="AV615" s="434">
        <v>10</v>
      </c>
      <c r="AW615" s="434">
        <v>5</v>
      </c>
      <c r="AX615" s="435" t="str">
        <f t="shared" si="43"/>
        <v>4105</v>
      </c>
      <c r="AY615" s="434" t="s">
        <v>94</v>
      </c>
    </row>
    <row r="616" spans="47:51">
      <c r="AU616" s="434">
        <v>4</v>
      </c>
      <c r="AV616" s="434">
        <v>10</v>
      </c>
      <c r="AW616" s="434">
        <v>4</v>
      </c>
      <c r="AX616" s="435" t="str">
        <f t="shared" si="43"/>
        <v>4104</v>
      </c>
      <c r="AY616" s="434" t="s">
        <v>96</v>
      </c>
    </row>
    <row r="617" spans="47:51">
      <c r="AU617" s="434">
        <v>4</v>
      </c>
      <c r="AV617" s="434">
        <v>10</v>
      </c>
      <c r="AW617" s="434">
        <v>3</v>
      </c>
      <c r="AX617" s="435" t="str">
        <f t="shared" si="43"/>
        <v>4103</v>
      </c>
      <c r="AY617" s="434" t="s">
        <v>96</v>
      </c>
    </row>
    <row r="618" spans="47:51">
      <c r="AU618" s="434">
        <v>4</v>
      </c>
      <c r="AV618" s="434">
        <v>10</v>
      </c>
      <c r="AW618" s="434">
        <v>2</v>
      </c>
      <c r="AX618" s="435" t="str">
        <f t="shared" si="43"/>
        <v>4102</v>
      </c>
      <c r="AY618" s="434" t="s">
        <v>96</v>
      </c>
    </row>
    <row r="619" spans="47:51">
      <c r="AU619" s="434">
        <v>4</v>
      </c>
      <c r="AV619" s="434">
        <v>10</v>
      </c>
      <c r="AW619" s="434">
        <v>1</v>
      </c>
      <c r="AX619" s="435" t="str">
        <f t="shared" si="43"/>
        <v>4101</v>
      </c>
      <c r="AY619" s="434" t="s">
        <v>96</v>
      </c>
    </row>
    <row r="620" spans="47:51">
      <c r="AU620" s="434">
        <v>4</v>
      </c>
      <c r="AV620" s="434">
        <v>9</v>
      </c>
      <c r="AW620" s="434">
        <v>10</v>
      </c>
      <c r="AX620" s="435" t="str">
        <f t="shared" si="43"/>
        <v>4910</v>
      </c>
      <c r="AY620" s="434" t="s">
        <v>94</v>
      </c>
    </row>
    <row r="621" spans="47:51">
      <c r="AU621" s="434">
        <v>4</v>
      </c>
      <c r="AV621" s="434">
        <v>9</v>
      </c>
      <c r="AW621" s="434">
        <v>9</v>
      </c>
      <c r="AX621" s="435" t="str">
        <f t="shared" si="43"/>
        <v>499</v>
      </c>
      <c r="AY621" s="434" t="s">
        <v>94</v>
      </c>
    </row>
    <row r="622" spans="47:51">
      <c r="AU622" s="434">
        <v>4</v>
      </c>
      <c r="AV622" s="434">
        <v>9</v>
      </c>
      <c r="AW622" s="434">
        <v>8</v>
      </c>
      <c r="AX622" s="435" t="str">
        <f t="shared" si="43"/>
        <v>498</v>
      </c>
      <c r="AY622" s="434" t="s">
        <v>94</v>
      </c>
    </row>
    <row r="623" spans="47:51">
      <c r="AU623" s="434">
        <v>4</v>
      </c>
      <c r="AV623" s="434">
        <v>9</v>
      </c>
      <c r="AW623" s="434">
        <v>7</v>
      </c>
      <c r="AX623" s="435" t="str">
        <f t="shared" si="43"/>
        <v>497</v>
      </c>
      <c r="AY623" s="434" t="s">
        <v>94</v>
      </c>
    </row>
    <row r="624" spans="47:51">
      <c r="AU624" s="434">
        <v>4</v>
      </c>
      <c r="AV624" s="434">
        <v>9</v>
      </c>
      <c r="AW624" s="434">
        <v>6</v>
      </c>
      <c r="AX624" s="435" t="str">
        <f t="shared" si="43"/>
        <v>496</v>
      </c>
      <c r="AY624" s="434" t="s">
        <v>94</v>
      </c>
    </row>
    <row r="625" spans="47:51">
      <c r="AU625" s="434">
        <v>4</v>
      </c>
      <c r="AV625" s="434">
        <v>9</v>
      </c>
      <c r="AW625" s="434">
        <v>5</v>
      </c>
      <c r="AX625" s="435" t="str">
        <f t="shared" si="43"/>
        <v>495</v>
      </c>
      <c r="AY625" s="434" t="s">
        <v>94</v>
      </c>
    </row>
    <row r="626" spans="47:51">
      <c r="AU626" s="434">
        <v>4</v>
      </c>
      <c r="AV626" s="434">
        <v>9</v>
      </c>
      <c r="AW626" s="434">
        <v>4</v>
      </c>
      <c r="AX626" s="435" t="str">
        <f t="shared" si="43"/>
        <v>494</v>
      </c>
      <c r="AY626" s="434" t="s">
        <v>96</v>
      </c>
    </row>
    <row r="627" spans="47:51">
      <c r="AU627" s="434">
        <v>4</v>
      </c>
      <c r="AV627" s="434">
        <v>9</v>
      </c>
      <c r="AW627" s="434">
        <v>3</v>
      </c>
      <c r="AX627" s="435" t="str">
        <f t="shared" si="43"/>
        <v>493</v>
      </c>
      <c r="AY627" s="434" t="s">
        <v>96</v>
      </c>
    </row>
    <row r="628" spans="47:51">
      <c r="AU628" s="434">
        <v>4</v>
      </c>
      <c r="AV628" s="434">
        <v>9</v>
      </c>
      <c r="AW628" s="434">
        <v>2</v>
      </c>
      <c r="AX628" s="435" t="str">
        <f t="shared" si="43"/>
        <v>492</v>
      </c>
      <c r="AY628" s="434" t="s">
        <v>96</v>
      </c>
    </row>
    <row r="629" spans="47:51">
      <c r="AU629" s="434">
        <v>4</v>
      </c>
      <c r="AV629" s="434">
        <v>9</v>
      </c>
      <c r="AW629" s="434">
        <v>1</v>
      </c>
      <c r="AX629" s="435" t="str">
        <f t="shared" si="43"/>
        <v>491</v>
      </c>
      <c r="AY629" s="434" t="s">
        <v>96</v>
      </c>
    </row>
    <row r="630" spans="47:51">
      <c r="AU630" s="434">
        <v>4</v>
      </c>
      <c r="AV630" s="434">
        <v>8</v>
      </c>
      <c r="AW630" s="434">
        <v>10</v>
      </c>
      <c r="AX630" s="435" t="str">
        <f t="shared" si="43"/>
        <v>4810</v>
      </c>
      <c r="AY630" s="434" t="s">
        <v>94</v>
      </c>
    </row>
    <row r="631" spans="47:51">
      <c r="AU631" s="434">
        <v>4</v>
      </c>
      <c r="AV631" s="434">
        <v>8</v>
      </c>
      <c r="AW631" s="434">
        <v>9</v>
      </c>
      <c r="AX631" s="435" t="str">
        <f t="shared" si="43"/>
        <v>489</v>
      </c>
      <c r="AY631" s="434" t="s">
        <v>94</v>
      </c>
    </row>
    <row r="632" spans="47:51">
      <c r="AU632" s="434">
        <v>4</v>
      </c>
      <c r="AV632" s="434">
        <v>8</v>
      </c>
      <c r="AW632" s="434">
        <v>8</v>
      </c>
      <c r="AX632" s="435" t="str">
        <f t="shared" si="43"/>
        <v>488</v>
      </c>
      <c r="AY632" s="434" t="s">
        <v>94</v>
      </c>
    </row>
    <row r="633" spans="47:51">
      <c r="AU633" s="434">
        <v>4</v>
      </c>
      <c r="AV633" s="434">
        <v>8</v>
      </c>
      <c r="AW633" s="434">
        <v>7</v>
      </c>
      <c r="AX633" s="435" t="str">
        <f t="shared" si="43"/>
        <v>487</v>
      </c>
      <c r="AY633" s="434" t="s">
        <v>94</v>
      </c>
    </row>
    <row r="634" spans="47:51">
      <c r="AU634" s="434">
        <v>4</v>
      </c>
      <c r="AV634" s="434">
        <v>8</v>
      </c>
      <c r="AW634" s="434">
        <v>6</v>
      </c>
      <c r="AX634" s="435" t="str">
        <f t="shared" si="43"/>
        <v>486</v>
      </c>
      <c r="AY634" s="434" t="s">
        <v>94</v>
      </c>
    </row>
    <row r="635" spans="47:51">
      <c r="AU635" s="434">
        <v>4</v>
      </c>
      <c r="AV635" s="434">
        <v>8</v>
      </c>
      <c r="AW635" s="434">
        <v>5</v>
      </c>
      <c r="AX635" s="435" t="str">
        <f t="shared" si="43"/>
        <v>485</v>
      </c>
      <c r="AY635" s="434" t="s">
        <v>94</v>
      </c>
    </row>
    <row r="636" spans="47:51">
      <c r="AU636" s="434">
        <v>4</v>
      </c>
      <c r="AV636" s="434">
        <v>8</v>
      </c>
      <c r="AW636" s="434">
        <v>4</v>
      </c>
      <c r="AX636" s="435" t="str">
        <f t="shared" si="43"/>
        <v>484</v>
      </c>
      <c r="AY636" s="434" t="s">
        <v>96</v>
      </c>
    </row>
    <row r="637" spans="47:51">
      <c r="AU637" s="434">
        <v>4</v>
      </c>
      <c r="AV637" s="434">
        <v>8</v>
      </c>
      <c r="AW637" s="434">
        <v>3</v>
      </c>
      <c r="AX637" s="435" t="str">
        <f t="shared" si="43"/>
        <v>483</v>
      </c>
      <c r="AY637" s="434" t="s">
        <v>96</v>
      </c>
    </row>
    <row r="638" spans="47:51">
      <c r="AU638" s="434">
        <v>4</v>
      </c>
      <c r="AV638" s="434">
        <v>8</v>
      </c>
      <c r="AW638" s="434">
        <v>2</v>
      </c>
      <c r="AX638" s="435" t="str">
        <f t="shared" si="43"/>
        <v>482</v>
      </c>
      <c r="AY638" s="434" t="s">
        <v>96</v>
      </c>
    </row>
    <row r="639" spans="47:51">
      <c r="AU639" s="434">
        <v>4</v>
      </c>
      <c r="AV639" s="434">
        <v>8</v>
      </c>
      <c r="AW639" s="434">
        <v>1</v>
      </c>
      <c r="AX639" s="435" t="str">
        <f t="shared" si="43"/>
        <v>481</v>
      </c>
      <c r="AY639" s="434" t="s">
        <v>96</v>
      </c>
    </row>
    <row r="640" spans="47:51">
      <c r="AU640" s="434">
        <v>4</v>
      </c>
      <c r="AV640" s="434">
        <v>7</v>
      </c>
      <c r="AW640" s="434">
        <v>10</v>
      </c>
      <c r="AX640" s="435" t="str">
        <f t="shared" si="43"/>
        <v>4710</v>
      </c>
      <c r="AY640" s="434" t="s">
        <v>96</v>
      </c>
    </row>
    <row r="641" spans="47:51">
      <c r="AU641" s="434">
        <v>4</v>
      </c>
      <c r="AV641" s="434">
        <v>7</v>
      </c>
      <c r="AW641" s="434">
        <v>9</v>
      </c>
      <c r="AX641" s="435" t="str">
        <f t="shared" si="43"/>
        <v>479</v>
      </c>
      <c r="AY641" s="434" t="s">
        <v>96</v>
      </c>
    </row>
    <row r="642" spans="47:51">
      <c r="AU642" s="434">
        <v>4</v>
      </c>
      <c r="AV642" s="434">
        <v>7</v>
      </c>
      <c r="AW642" s="434">
        <v>8</v>
      </c>
      <c r="AX642" s="435" t="str">
        <f t="shared" si="43"/>
        <v>478</v>
      </c>
      <c r="AY642" s="434" t="s">
        <v>96</v>
      </c>
    </row>
    <row r="643" spans="47:51">
      <c r="AU643" s="434">
        <v>4</v>
      </c>
      <c r="AV643" s="434">
        <v>7</v>
      </c>
      <c r="AW643" s="434">
        <v>7</v>
      </c>
      <c r="AX643" s="435" t="str">
        <f t="shared" si="43"/>
        <v>477</v>
      </c>
      <c r="AY643" s="434" t="s">
        <v>96</v>
      </c>
    </row>
    <row r="644" spans="47:51">
      <c r="AU644" s="434">
        <v>4</v>
      </c>
      <c r="AV644" s="434">
        <v>7</v>
      </c>
      <c r="AW644" s="434">
        <v>6</v>
      </c>
      <c r="AX644" s="435" t="str">
        <f t="shared" si="43"/>
        <v>476</v>
      </c>
      <c r="AY644" s="434" t="s">
        <v>96</v>
      </c>
    </row>
    <row r="645" spans="47:51">
      <c r="AU645" s="434">
        <v>4</v>
      </c>
      <c r="AV645" s="434">
        <v>7</v>
      </c>
      <c r="AW645" s="434">
        <v>5</v>
      </c>
      <c r="AX645" s="435" t="str">
        <f t="shared" si="43"/>
        <v>475</v>
      </c>
      <c r="AY645" s="434" t="s">
        <v>96</v>
      </c>
    </row>
    <row r="646" spans="47:51">
      <c r="AU646" s="434">
        <v>4</v>
      </c>
      <c r="AV646" s="434">
        <v>7</v>
      </c>
      <c r="AW646" s="434">
        <v>4</v>
      </c>
      <c r="AX646" s="435" t="str">
        <f t="shared" si="43"/>
        <v>474</v>
      </c>
      <c r="AY646" s="434" t="s">
        <v>96</v>
      </c>
    </row>
    <row r="647" spans="47:51">
      <c r="AU647" s="434">
        <v>4</v>
      </c>
      <c r="AV647" s="434">
        <v>7</v>
      </c>
      <c r="AW647" s="434">
        <v>3</v>
      </c>
      <c r="AX647" s="435" t="str">
        <f t="shared" si="43"/>
        <v>473</v>
      </c>
      <c r="AY647" s="434" t="s">
        <v>96</v>
      </c>
    </row>
    <row r="648" spans="47:51">
      <c r="AU648" s="434">
        <v>4</v>
      </c>
      <c r="AV648" s="434">
        <v>7</v>
      </c>
      <c r="AW648" s="434">
        <v>2</v>
      </c>
      <c r="AX648" s="435" t="str">
        <f t="shared" si="43"/>
        <v>472</v>
      </c>
      <c r="AY648" s="434" t="s">
        <v>96</v>
      </c>
    </row>
    <row r="649" spans="47:51">
      <c r="AU649" s="434">
        <v>4</v>
      </c>
      <c r="AV649" s="434">
        <v>7</v>
      </c>
      <c r="AW649" s="434">
        <v>1</v>
      </c>
      <c r="AX649" s="435" t="str">
        <f t="shared" si="43"/>
        <v>471</v>
      </c>
      <c r="AY649" s="434" t="s">
        <v>102</v>
      </c>
    </row>
    <row r="650" spans="47:51">
      <c r="AU650" s="434">
        <v>4</v>
      </c>
      <c r="AV650" s="434">
        <v>6</v>
      </c>
      <c r="AW650" s="434">
        <v>10</v>
      </c>
      <c r="AX650" s="435" t="str">
        <f t="shared" si="43"/>
        <v>4610</v>
      </c>
      <c r="AY650" s="434" t="s">
        <v>96</v>
      </c>
    </row>
    <row r="651" spans="47:51">
      <c r="AU651" s="434">
        <v>4</v>
      </c>
      <c r="AV651" s="434">
        <v>6</v>
      </c>
      <c r="AW651" s="434">
        <v>9</v>
      </c>
      <c r="AX651" s="435" t="str">
        <f t="shared" ref="AX651:AX714" si="44">AU651&amp;AV651&amp;AW651</f>
        <v>469</v>
      </c>
      <c r="AY651" s="434" t="s">
        <v>96</v>
      </c>
    </row>
    <row r="652" spans="47:51">
      <c r="AU652" s="434">
        <v>4</v>
      </c>
      <c r="AV652" s="434">
        <v>6</v>
      </c>
      <c r="AW652" s="434">
        <v>8</v>
      </c>
      <c r="AX652" s="435" t="str">
        <f t="shared" si="44"/>
        <v>468</v>
      </c>
      <c r="AY652" s="434" t="s">
        <v>96</v>
      </c>
    </row>
    <row r="653" spans="47:51">
      <c r="AU653" s="434">
        <v>4</v>
      </c>
      <c r="AV653" s="434">
        <v>6</v>
      </c>
      <c r="AW653" s="434">
        <v>7</v>
      </c>
      <c r="AX653" s="435" t="str">
        <f t="shared" si="44"/>
        <v>467</v>
      </c>
      <c r="AY653" s="434" t="s">
        <v>96</v>
      </c>
    </row>
    <row r="654" spans="47:51">
      <c r="AU654" s="434">
        <v>4</v>
      </c>
      <c r="AV654" s="434">
        <v>6</v>
      </c>
      <c r="AW654" s="434">
        <v>6</v>
      </c>
      <c r="AX654" s="435" t="str">
        <f t="shared" si="44"/>
        <v>466</v>
      </c>
      <c r="AY654" s="434" t="s">
        <v>96</v>
      </c>
    </row>
    <row r="655" spans="47:51">
      <c r="AU655" s="434">
        <v>4</v>
      </c>
      <c r="AV655" s="434">
        <v>6</v>
      </c>
      <c r="AW655" s="434">
        <v>5</v>
      </c>
      <c r="AX655" s="435" t="str">
        <f t="shared" si="44"/>
        <v>465</v>
      </c>
      <c r="AY655" s="434" t="s">
        <v>96</v>
      </c>
    </row>
    <row r="656" spans="47:51">
      <c r="AU656" s="434">
        <v>4</v>
      </c>
      <c r="AV656" s="434">
        <v>6</v>
      </c>
      <c r="AW656" s="434">
        <v>4</v>
      </c>
      <c r="AX656" s="435" t="str">
        <f t="shared" si="44"/>
        <v>464</v>
      </c>
      <c r="AY656" s="434" t="s">
        <v>96</v>
      </c>
    </row>
    <row r="657" spans="47:51">
      <c r="AU657" s="434">
        <v>4</v>
      </c>
      <c r="AV657" s="434">
        <v>6</v>
      </c>
      <c r="AW657" s="434">
        <v>3</v>
      </c>
      <c r="AX657" s="435" t="str">
        <f t="shared" si="44"/>
        <v>463</v>
      </c>
      <c r="AY657" s="434" t="s">
        <v>96</v>
      </c>
    </row>
    <row r="658" spans="47:51">
      <c r="AU658" s="434">
        <v>4</v>
      </c>
      <c r="AV658" s="434">
        <v>6</v>
      </c>
      <c r="AW658" s="434">
        <v>2</v>
      </c>
      <c r="AX658" s="435" t="str">
        <f t="shared" si="44"/>
        <v>462</v>
      </c>
      <c r="AY658" s="434" t="s">
        <v>96</v>
      </c>
    </row>
    <row r="659" spans="47:51">
      <c r="AU659" s="434">
        <v>4</v>
      </c>
      <c r="AV659" s="434">
        <v>6</v>
      </c>
      <c r="AW659" s="434">
        <v>1</v>
      </c>
      <c r="AX659" s="435" t="str">
        <f t="shared" si="44"/>
        <v>461</v>
      </c>
      <c r="AY659" s="434" t="s">
        <v>102</v>
      </c>
    </row>
    <row r="660" spans="47:51">
      <c r="AU660" s="434">
        <v>4</v>
      </c>
      <c r="AV660" s="434">
        <v>5</v>
      </c>
      <c r="AW660" s="434">
        <v>10</v>
      </c>
      <c r="AX660" s="435" t="str">
        <f t="shared" si="44"/>
        <v>4510</v>
      </c>
      <c r="AY660" s="434" t="s">
        <v>96</v>
      </c>
    </row>
    <row r="661" spans="47:51">
      <c r="AU661" s="434">
        <v>4</v>
      </c>
      <c r="AV661" s="434">
        <v>5</v>
      </c>
      <c r="AW661" s="434">
        <v>9</v>
      </c>
      <c r="AX661" s="435" t="str">
        <f t="shared" si="44"/>
        <v>459</v>
      </c>
      <c r="AY661" s="434" t="s">
        <v>96</v>
      </c>
    </row>
    <row r="662" spans="47:51">
      <c r="AU662" s="434">
        <v>4</v>
      </c>
      <c r="AV662" s="434">
        <v>5</v>
      </c>
      <c r="AW662" s="434">
        <v>8</v>
      </c>
      <c r="AX662" s="435" t="str">
        <f t="shared" si="44"/>
        <v>458</v>
      </c>
      <c r="AY662" s="434" t="s">
        <v>96</v>
      </c>
    </row>
    <row r="663" spans="47:51">
      <c r="AU663" s="434">
        <v>4</v>
      </c>
      <c r="AV663" s="434">
        <v>5</v>
      </c>
      <c r="AW663" s="434">
        <v>7</v>
      </c>
      <c r="AX663" s="435" t="str">
        <f t="shared" si="44"/>
        <v>457</v>
      </c>
      <c r="AY663" s="434" t="s">
        <v>96</v>
      </c>
    </row>
    <row r="664" spans="47:51">
      <c r="AU664" s="434">
        <v>4</v>
      </c>
      <c r="AV664" s="434">
        <v>5</v>
      </c>
      <c r="AW664" s="434">
        <v>6</v>
      </c>
      <c r="AX664" s="435" t="str">
        <f t="shared" si="44"/>
        <v>456</v>
      </c>
      <c r="AY664" s="434" t="s">
        <v>102</v>
      </c>
    </row>
    <row r="665" spans="47:51">
      <c r="AU665" s="434">
        <v>4</v>
      </c>
      <c r="AV665" s="434">
        <v>5</v>
      </c>
      <c r="AW665" s="434">
        <v>5</v>
      </c>
      <c r="AX665" s="435" t="str">
        <f t="shared" si="44"/>
        <v>455</v>
      </c>
      <c r="AY665" s="434" t="s">
        <v>102</v>
      </c>
    </row>
    <row r="666" spans="47:51">
      <c r="AU666" s="434">
        <v>4</v>
      </c>
      <c r="AV666" s="434">
        <v>5</v>
      </c>
      <c r="AW666" s="434">
        <v>4</v>
      </c>
      <c r="AX666" s="435" t="str">
        <f t="shared" si="44"/>
        <v>454</v>
      </c>
      <c r="AY666" s="434" t="s">
        <v>102</v>
      </c>
    </row>
    <row r="667" spans="47:51">
      <c r="AU667" s="434">
        <v>4</v>
      </c>
      <c r="AV667" s="434">
        <v>5</v>
      </c>
      <c r="AW667" s="434">
        <v>3</v>
      </c>
      <c r="AX667" s="435" t="str">
        <f t="shared" si="44"/>
        <v>453</v>
      </c>
      <c r="AY667" s="434" t="s">
        <v>102</v>
      </c>
    </row>
    <row r="668" spans="47:51">
      <c r="AU668" s="434">
        <v>4</v>
      </c>
      <c r="AV668" s="434">
        <v>5</v>
      </c>
      <c r="AW668" s="434">
        <v>2</v>
      </c>
      <c r="AX668" s="435" t="str">
        <f t="shared" si="44"/>
        <v>452</v>
      </c>
      <c r="AY668" s="434" t="s">
        <v>102</v>
      </c>
    </row>
    <row r="669" spans="47:51">
      <c r="AU669" s="434">
        <v>4</v>
      </c>
      <c r="AV669" s="434">
        <v>5</v>
      </c>
      <c r="AW669" s="434">
        <v>1</v>
      </c>
      <c r="AX669" s="435" t="str">
        <f t="shared" si="44"/>
        <v>451</v>
      </c>
      <c r="AY669" s="434" t="s">
        <v>102</v>
      </c>
    </row>
    <row r="670" spans="47:51">
      <c r="AU670" s="434">
        <v>4</v>
      </c>
      <c r="AV670" s="434">
        <v>4</v>
      </c>
      <c r="AW670" s="434">
        <v>10</v>
      </c>
      <c r="AX670" s="435" t="str">
        <f t="shared" si="44"/>
        <v>4410</v>
      </c>
      <c r="AY670" s="434" t="s">
        <v>96</v>
      </c>
    </row>
    <row r="671" spans="47:51">
      <c r="AU671" s="434">
        <v>4</v>
      </c>
      <c r="AV671" s="434">
        <v>4</v>
      </c>
      <c r="AW671" s="434">
        <v>9</v>
      </c>
      <c r="AX671" s="435" t="str">
        <f t="shared" si="44"/>
        <v>449</v>
      </c>
      <c r="AY671" s="434" t="s">
        <v>96</v>
      </c>
    </row>
    <row r="672" spans="47:51">
      <c r="AU672" s="434">
        <v>4</v>
      </c>
      <c r="AV672" s="434">
        <v>4</v>
      </c>
      <c r="AW672" s="434">
        <v>8</v>
      </c>
      <c r="AX672" s="435" t="str">
        <f t="shared" si="44"/>
        <v>448</v>
      </c>
      <c r="AY672" s="434" t="s">
        <v>96</v>
      </c>
    </row>
    <row r="673" spans="47:51">
      <c r="AU673" s="434">
        <v>4</v>
      </c>
      <c r="AV673" s="434">
        <v>4</v>
      </c>
      <c r="AW673" s="434">
        <v>7</v>
      </c>
      <c r="AX673" s="435" t="str">
        <f t="shared" si="44"/>
        <v>447</v>
      </c>
      <c r="AY673" s="434" t="s">
        <v>96</v>
      </c>
    </row>
    <row r="674" spans="47:51">
      <c r="AU674" s="434">
        <v>4</v>
      </c>
      <c r="AV674" s="434">
        <v>4</v>
      </c>
      <c r="AW674" s="434">
        <v>6</v>
      </c>
      <c r="AX674" s="435" t="str">
        <f t="shared" si="44"/>
        <v>446</v>
      </c>
      <c r="AY674" s="434" t="s">
        <v>102</v>
      </c>
    </row>
    <row r="675" spans="47:51">
      <c r="AU675" s="434">
        <v>4</v>
      </c>
      <c r="AV675" s="434">
        <v>4</v>
      </c>
      <c r="AW675" s="434">
        <v>5</v>
      </c>
      <c r="AX675" s="435" t="str">
        <f t="shared" si="44"/>
        <v>445</v>
      </c>
      <c r="AY675" s="434" t="s">
        <v>102</v>
      </c>
    </row>
    <row r="676" spans="47:51">
      <c r="AU676" s="434">
        <v>4</v>
      </c>
      <c r="AV676" s="434">
        <v>4</v>
      </c>
      <c r="AW676" s="434">
        <v>4</v>
      </c>
      <c r="AX676" s="435" t="str">
        <f t="shared" si="44"/>
        <v>444</v>
      </c>
      <c r="AY676" s="434" t="s">
        <v>102</v>
      </c>
    </row>
    <row r="677" spans="47:51">
      <c r="AU677" s="434">
        <v>4</v>
      </c>
      <c r="AV677" s="434">
        <v>4</v>
      </c>
      <c r="AW677" s="434">
        <v>3</v>
      </c>
      <c r="AX677" s="435" t="str">
        <f t="shared" si="44"/>
        <v>443</v>
      </c>
      <c r="AY677" s="434" t="s">
        <v>102</v>
      </c>
    </row>
    <row r="678" spans="47:51">
      <c r="AU678" s="434">
        <v>4</v>
      </c>
      <c r="AV678" s="434">
        <v>4</v>
      </c>
      <c r="AW678" s="434">
        <v>2</v>
      </c>
      <c r="AX678" s="435" t="str">
        <f t="shared" si="44"/>
        <v>442</v>
      </c>
      <c r="AY678" s="434" t="s">
        <v>102</v>
      </c>
    </row>
    <row r="679" spans="47:51">
      <c r="AU679" s="434">
        <v>4</v>
      </c>
      <c r="AV679" s="434">
        <v>4</v>
      </c>
      <c r="AW679" s="434">
        <v>1</v>
      </c>
      <c r="AX679" s="435" t="str">
        <f t="shared" si="44"/>
        <v>441</v>
      </c>
      <c r="AY679" s="434" t="s">
        <v>102</v>
      </c>
    </row>
    <row r="680" spans="47:51">
      <c r="AU680" s="434">
        <v>4</v>
      </c>
      <c r="AV680" s="434">
        <v>3</v>
      </c>
      <c r="AW680" s="434">
        <v>10</v>
      </c>
      <c r="AX680" s="435" t="str">
        <f t="shared" si="44"/>
        <v>4310</v>
      </c>
      <c r="AY680" s="434" t="s">
        <v>102</v>
      </c>
    </row>
    <row r="681" spans="47:51">
      <c r="AU681" s="434">
        <v>4</v>
      </c>
      <c r="AV681" s="434">
        <v>3</v>
      </c>
      <c r="AW681" s="434">
        <v>9</v>
      </c>
      <c r="AX681" s="435" t="str">
        <f t="shared" si="44"/>
        <v>439</v>
      </c>
      <c r="AY681" s="434" t="s">
        <v>102</v>
      </c>
    </row>
    <row r="682" spans="47:51">
      <c r="AU682" s="434">
        <v>4</v>
      </c>
      <c r="AV682" s="434">
        <v>3</v>
      </c>
      <c r="AW682" s="434">
        <v>8</v>
      </c>
      <c r="AX682" s="435" t="str">
        <f t="shared" si="44"/>
        <v>438</v>
      </c>
      <c r="AY682" s="434" t="s">
        <v>102</v>
      </c>
    </row>
    <row r="683" spans="47:51">
      <c r="AU683" s="434">
        <v>4</v>
      </c>
      <c r="AV683" s="434">
        <v>3</v>
      </c>
      <c r="AW683" s="434">
        <v>7</v>
      </c>
      <c r="AX683" s="435" t="str">
        <f t="shared" si="44"/>
        <v>437</v>
      </c>
      <c r="AY683" s="434" t="s">
        <v>102</v>
      </c>
    </row>
    <row r="684" spans="47:51">
      <c r="AU684" s="434">
        <v>4</v>
      </c>
      <c r="AV684" s="434">
        <v>3</v>
      </c>
      <c r="AW684" s="434">
        <v>6</v>
      </c>
      <c r="AX684" s="435" t="str">
        <f t="shared" si="44"/>
        <v>436</v>
      </c>
      <c r="AY684" s="434" t="s">
        <v>102</v>
      </c>
    </row>
    <row r="685" spans="47:51">
      <c r="AU685" s="434">
        <v>4</v>
      </c>
      <c r="AV685" s="434">
        <v>3</v>
      </c>
      <c r="AW685" s="434">
        <v>5</v>
      </c>
      <c r="AX685" s="435" t="str">
        <f t="shared" si="44"/>
        <v>435</v>
      </c>
      <c r="AY685" s="434" t="s">
        <v>102</v>
      </c>
    </row>
    <row r="686" spans="47:51">
      <c r="AU686" s="434">
        <v>4</v>
      </c>
      <c r="AV686" s="434">
        <v>3</v>
      </c>
      <c r="AW686" s="434">
        <v>4</v>
      </c>
      <c r="AX686" s="435" t="str">
        <f t="shared" si="44"/>
        <v>434</v>
      </c>
      <c r="AY686" s="434" t="s">
        <v>102</v>
      </c>
    </row>
    <row r="687" spans="47:51">
      <c r="AU687" s="434">
        <v>4</v>
      </c>
      <c r="AV687" s="434">
        <v>3</v>
      </c>
      <c r="AW687" s="434">
        <v>3</v>
      </c>
      <c r="AX687" s="435" t="str">
        <f t="shared" si="44"/>
        <v>433</v>
      </c>
      <c r="AY687" s="434" t="s">
        <v>102</v>
      </c>
    </row>
    <row r="688" spans="47:51">
      <c r="AU688" s="434">
        <v>4</v>
      </c>
      <c r="AV688" s="434">
        <v>3</v>
      </c>
      <c r="AW688" s="434">
        <v>2</v>
      </c>
      <c r="AX688" s="435" t="str">
        <f t="shared" si="44"/>
        <v>432</v>
      </c>
      <c r="AY688" s="434" t="s">
        <v>102</v>
      </c>
    </row>
    <row r="689" spans="47:51">
      <c r="AU689" s="434">
        <v>4</v>
      </c>
      <c r="AV689" s="434">
        <v>3</v>
      </c>
      <c r="AW689" s="434">
        <v>1</v>
      </c>
      <c r="AX689" s="435" t="str">
        <f t="shared" si="44"/>
        <v>431</v>
      </c>
      <c r="AY689" s="434" t="s">
        <v>102</v>
      </c>
    </row>
    <row r="690" spans="47:51">
      <c r="AU690" s="434">
        <v>4</v>
      </c>
      <c r="AV690" s="434">
        <v>2</v>
      </c>
      <c r="AW690" s="434">
        <v>10</v>
      </c>
      <c r="AX690" s="435" t="str">
        <f t="shared" si="44"/>
        <v>4210</v>
      </c>
      <c r="AY690" s="434" t="s">
        <v>102</v>
      </c>
    </row>
    <row r="691" spans="47:51">
      <c r="AU691" s="434">
        <v>4</v>
      </c>
      <c r="AV691" s="434">
        <v>2</v>
      </c>
      <c r="AW691" s="434">
        <v>9</v>
      </c>
      <c r="AX691" s="435" t="str">
        <f t="shared" si="44"/>
        <v>429</v>
      </c>
      <c r="AY691" s="434" t="s">
        <v>102</v>
      </c>
    </row>
    <row r="692" spans="47:51">
      <c r="AU692" s="434">
        <v>4</v>
      </c>
      <c r="AV692" s="434">
        <v>2</v>
      </c>
      <c r="AW692" s="434">
        <v>8</v>
      </c>
      <c r="AX692" s="435" t="str">
        <f t="shared" si="44"/>
        <v>428</v>
      </c>
      <c r="AY692" s="434" t="s">
        <v>102</v>
      </c>
    </row>
    <row r="693" spans="47:51">
      <c r="AU693" s="434">
        <v>4</v>
      </c>
      <c r="AV693" s="434">
        <v>2</v>
      </c>
      <c r="AW693" s="434">
        <v>7</v>
      </c>
      <c r="AX693" s="435" t="str">
        <f t="shared" si="44"/>
        <v>427</v>
      </c>
      <c r="AY693" s="434" t="s">
        <v>102</v>
      </c>
    </row>
    <row r="694" spans="47:51">
      <c r="AU694" s="434">
        <v>4</v>
      </c>
      <c r="AV694" s="434">
        <v>2</v>
      </c>
      <c r="AW694" s="434">
        <v>6</v>
      </c>
      <c r="AX694" s="435" t="str">
        <f t="shared" si="44"/>
        <v>426</v>
      </c>
      <c r="AY694" s="434" t="s">
        <v>102</v>
      </c>
    </row>
    <row r="695" spans="47:51">
      <c r="AU695" s="434">
        <v>4</v>
      </c>
      <c r="AV695" s="434">
        <v>2</v>
      </c>
      <c r="AW695" s="434">
        <v>5</v>
      </c>
      <c r="AX695" s="435" t="str">
        <f t="shared" si="44"/>
        <v>425</v>
      </c>
      <c r="AY695" s="434" t="s">
        <v>102</v>
      </c>
    </row>
    <row r="696" spans="47:51">
      <c r="AU696" s="434">
        <v>4</v>
      </c>
      <c r="AV696" s="434">
        <v>2</v>
      </c>
      <c r="AW696" s="434">
        <v>4</v>
      </c>
      <c r="AX696" s="435" t="str">
        <f t="shared" si="44"/>
        <v>424</v>
      </c>
      <c r="AY696" s="434" t="s">
        <v>102</v>
      </c>
    </row>
    <row r="697" spans="47:51">
      <c r="AU697" s="434">
        <v>4</v>
      </c>
      <c r="AV697" s="434">
        <v>2</v>
      </c>
      <c r="AW697" s="434">
        <v>3</v>
      </c>
      <c r="AX697" s="435" t="str">
        <f t="shared" si="44"/>
        <v>423</v>
      </c>
      <c r="AY697" s="434" t="s">
        <v>102</v>
      </c>
    </row>
    <row r="698" spans="47:51">
      <c r="AU698" s="434">
        <v>4</v>
      </c>
      <c r="AV698" s="434">
        <v>2</v>
      </c>
      <c r="AW698" s="434">
        <v>2</v>
      </c>
      <c r="AX698" s="435" t="str">
        <f t="shared" si="44"/>
        <v>422</v>
      </c>
      <c r="AY698" s="434" t="s">
        <v>102</v>
      </c>
    </row>
    <row r="699" spans="47:51">
      <c r="AU699" s="434">
        <v>4</v>
      </c>
      <c r="AV699" s="434">
        <v>2</v>
      </c>
      <c r="AW699" s="434">
        <v>1</v>
      </c>
      <c r="AX699" s="435" t="str">
        <f t="shared" si="44"/>
        <v>421</v>
      </c>
      <c r="AY699" s="434" t="s">
        <v>102</v>
      </c>
    </row>
    <row r="700" spans="47:51">
      <c r="AU700" s="434">
        <v>4</v>
      </c>
      <c r="AV700" s="434">
        <v>1</v>
      </c>
      <c r="AW700" s="434">
        <v>10</v>
      </c>
      <c r="AX700" s="435" t="str">
        <f t="shared" si="44"/>
        <v>4110</v>
      </c>
      <c r="AY700" s="434" t="s">
        <v>102</v>
      </c>
    </row>
    <row r="701" spans="47:51">
      <c r="AU701" s="434">
        <v>4</v>
      </c>
      <c r="AV701" s="434">
        <v>1</v>
      </c>
      <c r="AW701" s="434">
        <v>9</v>
      </c>
      <c r="AX701" s="435" t="str">
        <f t="shared" si="44"/>
        <v>419</v>
      </c>
      <c r="AY701" s="434" t="s">
        <v>102</v>
      </c>
    </row>
    <row r="702" spans="47:51">
      <c r="AU702" s="434">
        <v>4</v>
      </c>
      <c r="AV702" s="434">
        <v>1</v>
      </c>
      <c r="AW702" s="434">
        <v>8</v>
      </c>
      <c r="AX702" s="435" t="str">
        <f t="shared" si="44"/>
        <v>418</v>
      </c>
      <c r="AY702" s="434" t="s">
        <v>102</v>
      </c>
    </row>
    <row r="703" spans="47:51">
      <c r="AU703" s="434">
        <v>4</v>
      </c>
      <c r="AV703" s="434">
        <v>1</v>
      </c>
      <c r="AW703" s="434">
        <v>7</v>
      </c>
      <c r="AX703" s="435" t="str">
        <f t="shared" si="44"/>
        <v>417</v>
      </c>
      <c r="AY703" s="434" t="s">
        <v>102</v>
      </c>
    </row>
    <row r="704" spans="47:51">
      <c r="AU704" s="434">
        <v>4</v>
      </c>
      <c r="AV704" s="434">
        <v>1</v>
      </c>
      <c r="AW704" s="434">
        <v>6</v>
      </c>
      <c r="AX704" s="435" t="str">
        <f t="shared" si="44"/>
        <v>416</v>
      </c>
      <c r="AY704" s="434" t="s">
        <v>102</v>
      </c>
    </row>
    <row r="705" spans="47:51">
      <c r="AU705" s="434">
        <v>4</v>
      </c>
      <c r="AV705" s="434">
        <v>1</v>
      </c>
      <c r="AW705" s="434">
        <v>5</v>
      </c>
      <c r="AX705" s="435" t="str">
        <f t="shared" si="44"/>
        <v>415</v>
      </c>
      <c r="AY705" s="434" t="s">
        <v>102</v>
      </c>
    </row>
    <row r="706" spans="47:51">
      <c r="AU706" s="434">
        <v>4</v>
      </c>
      <c r="AV706" s="434">
        <v>1</v>
      </c>
      <c r="AW706" s="434">
        <v>4</v>
      </c>
      <c r="AX706" s="435" t="str">
        <f t="shared" si="44"/>
        <v>414</v>
      </c>
      <c r="AY706" s="434" t="s">
        <v>102</v>
      </c>
    </row>
    <row r="707" spans="47:51">
      <c r="AU707" s="434">
        <v>4</v>
      </c>
      <c r="AV707" s="434">
        <v>1</v>
      </c>
      <c r="AW707" s="434">
        <v>3</v>
      </c>
      <c r="AX707" s="435" t="str">
        <f t="shared" si="44"/>
        <v>413</v>
      </c>
      <c r="AY707" s="434" t="s">
        <v>102</v>
      </c>
    </row>
    <row r="708" spans="47:51">
      <c r="AU708" s="434">
        <v>4</v>
      </c>
      <c r="AV708" s="434">
        <v>1</v>
      </c>
      <c r="AW708" s="434">
        <v>2</v>
      </c>
      <c r="AX708" s="435" t="str">
        <f t="shared" si="44"/>
        <v>412</v>
      </c>
      <c r="AY708" s="434" t="s">
        <v>102</v>
      </c>
    </row>
    <row r="709" spans="47:51">
      <c r="AU709" s="434">
        <v>4</v>
      </c>
      <c r="AV709" s="434">
        <v>1</v>
      </c>
      <c r="AW709" s="434">
        <v>1</v>
      </c>
      <c r="AX709" s="435" t="str">
        <f t="shared" si="44"/>
        <v>411</v>
      </c>
      <c r="AY709" s="434" t="s">
        <v>102</v>
      </c>
    </row>
    <row r="710" spans="47:51">
      <c r="AU710" s="434">
        <v>3</v>
      </c>
      <c r="AV710" s="434">
        <v>10</v>
      </c>
      <c r="AW710" s="434">
        <v>10</v>
      </c>
      <c r="AX710" s="435" t="str">
        <f t="shared" si="44"/>
        <v>31010</v>
      </c>
      <c r="AY710" s="434" t="s">
        <v>96</v>
      </c>
    </row>
    <row r="711" spans="47:51">
      <c r="AU711" s="434">
        <v>3</v>
      </c>
      <c r="AV711" s="434">
        <v>10</v>
      </c>
      <c r="AW711" s="434">
        <v>9</v>
      </c>
      <c r="AX711" s="435" t="str">
        <f t="shared" si="44"/>
        <v>3109</v>
      </c>
      <c r="AY711" s="434" t="s">
        <v>96</v>
      </c>
    </row>
    <row r="712" spans="47:51">
      <c r="AU712" s="434">
        <v>3</v>
      </c>
      <c r="AV712" s="434">
        <v>10</v>
      </c>
      <c r="AW712" s="434">
        <v>8</v>
      </c>
      <c r="AX712" s="435" t="str">
        <f t="shared" si="44"/>
        <v>3108</v>
      </c>
      <c r="AY712" s="434" t="s">
        <v>96</v>
      </c>
    </row>
    <row r="713" spans="47:51">
      <c r="AU713" s="434">
        <v>3</v>
      </c>
      <c r="AV713" s="434">
        <v>10</v>
      </c>
      <c r="AW713" s="434">
        <v>7</v>
      </c>
      <c r="AX713" s="435" t="str">
        <f t="shared" si="44"/>
        <v>3107</v>
      </c>
      <c r="AY713" s="434" t="s">
        <v>96</v>
      </c>
    </row>
    <row r="714" spans="47:51">
      <c r="AU714" s="434">
        <v>3</v>
      </c>
      <c r="AV714" s="434">
        <v>10</v>
      </c>
      <c r="AW714" s="434">
        <v>6</v>
      </c>
      <c r="AX714" s="435" t="str">
        <f t="shared" si="44"/>
        <v>3106</v>
      </c>
      <c r="AY714" s="434" t="s">
        <v>96</v>
      </c>
    </row>
    <row r="715" spans="47:51">
      <c r="AU715" s="434">
        <v>3</v>
      </c>
      <c r="AV715" s="434">
        <v>10</v>
      </c>
      <c r="AW715" s="434">
        <v>5</v>
      </c>
      <c r="AX715" s="435" t="str">
        <f t="shared" ref="AX715:AX778" si="45">AU715&amp;AV715&amp;AW715</f>
        <v>3105</v>
      </c>
      <c r="AY715" s="434" t="s">
        <v>96</v>
      </c>
    </row>
    <row r="716" spans="47:51">
      <c r="AU716" s="434">
        <v>3</v>
      </c>
      <c r="AV716" s="434">
        <v>10</v>
      </c>
      <c r="AW716" s="434">
        <v>4</v>
      </c>
      <c r="AX716" s="435" t="str">
        <f t="shared" si="45"/>
        <v>3104</v>
      </c>
      <c r="AY716" s="434" t="s">
        <v>102</v>
      </c>
    </row>
    <row r="717" spans="47:51">
      <c r="AU717" s="434">
        <v>3</v>
      </c>
      <c r="AV717" s="434">
        <v>10</v>
      </c>
      <c r="AW717" s="434">
        <v>3</v>
      </c>
      <c r="AX717" s="435" t="str">
        <f t="shared" si="45"/>
        <v>3103</v>
      </c>
      <c r="AY717" s="434" t="s">
        <v>102</v>
      </c>
    </row>
    <row r="718" spans="47:51">
      <c r="AU718" s="434">
        <v>3</v>
      </c>
      <c r="AV718" s="434">
        <v>10</v>
      </c>
      <c r="AW718" s="434">
        <v>2</v>
      </c>
      <c r="AX718" s="435" t="str">
        <f t="shared" si="45"/>
        <v>3102</v>
      </c>
      <c r="AY718" s="434" t="s">
        <v>102</v>
      </c>
    </row>
    <row r="719" spans="47:51">
      <c r="AU719" s="434">
        <v>3</v>
      </c>
      <c r="AV719" s="434">
        <v>10</v>
      </c>
      <c r="AW719" s="434">
        <v>1</v>
      </c>
      <c r="AX719" s="435" t="str">
        <f t="shared" si="45"/>
        <v>3101</v>
      </c>
      <c r="AY719" s="434" t="s">
        <v>102</v>
      </c>
    </row>
    <row r="720" spans="47:51">
      <c r="AU720" s="434">
        <v>3</v>
      </c>
      <c r="AV720" s="434">
        <v>9</v>
      </c>
      <c r="AW720" s="434">
        <v>10</v>
      </c>
      <c r="AX720" s="435" t="str">
        <f t="shared" si="45"/>
        <v>3910</v>
      </c>
      <c r="AY720" s="434" t="s">
        <v>96</v>
      </c>
    </row>
    <row r="721" spans="47:51">
      <c r="AU721" s="434">
        <v>3</v>
      </c>
      <c r="AV721" s="434">
        <v>9</v>
      </c>
      <c r="AW721" s="434">
        <v>9</v>
      </c>
      <c r="AX721" s="435" t="str">
        <f t="shared" si="45"/>
        <v>399</v>
      </c>
      <c r="AY721" s="434" t="s">
        <v>96</v>
      </c>
    </row>
    <row r="722" spans="47:51">
      <c r="AU722" s="434">
        <v>3</v>
      </c>
      <c r="AV722" s="434">
        <v>9</v>
      </c>
      <c r="AW722" s="434">
        <v>8</v>
      </c>
      <c r="AX722" s="435" t="str">
        <f t="shared" si="45"/>
        <v>398</v>
      </c>
      <c r="AY722" s="434" t="s">
        <v>96</v>
      </c>
    </row>
    <row r="723" spans="47:51">
      <c r="AU723" s="434">
        <v>3</v>
      </c>
      <c r="AV723" s="434">
        <v>9</v>
      </c>
      <c r="AW723" s="434">
        <v>7</v>
      </c>
      <c r="AX723" s="435" t="str">
        <f t="shared" si="45"/>
        <v>397</v>
      </c>
      <c r="AY723" s="434" t="s">
        <v>96</v>
      </c>
    </row>
    <row r="724" spans="47:51">
      <c r="AU724" s="434">
        <v>3</v>
      </c>
      <c r="AV724" s="434">
        <v>9</v>
      </c>
      <c r="AW724" s="434">
        <v>6</v>
      </c>
      <c r="AX724" s="435" t="str">
        <f t="shared" si="45"/>
        <v>396</v>
      </c>
      <c r="AY724" s="434" t="s">
        <v>96</v>
      </c>
    </row>
    <row r="725" spans="47:51">
      <c r="AU725" s="434">
        <v>3</v>
      </c>
      <c r="AV725" s="434">
        <v>9</v>
      </c>
      <c r="AW725" s="434">
        <v>5</v>
      </c>
      <c r="AX725" s="435" t="str">
        <f t="shared" si="45"/>
        <v>395</v>
      </c>
      <c r="AY725" s="434" t="s">
        <v>96</v>
      </c>
    </row>
    <row r="726" spans="47:51">
      <c r="AU726" s="434">
        <v>3</v>
      </c>
      <c r="AV726" s="434">
        <v>9</v>
      </c>
      <c r="AW726" s="434">
        <v>4</v>
      </c>
      <c r="AX726" s="435" t="str">
        <f t="shared" si="45"/>
        <v>394</v>
      </c>
      <c r="AY726" s="434" t="s">
        <v>102</v>
      </c>
    </row>
    <row r="727" spans="47:51">
      <c r="AU727" s="434">
        <v>3</v>
      </c>
      <c r="AV727" s="434">
        <v>9</v>
      </c>
      <c r="AW727" s="434">
        <v>3</v>
      </c>
      <c r="AX727" s="435" t="str">
        <f t="shared" si="45"/>
        <v>393</v>
      </c>
      <c r="AY727" s="434" t="s">
        <v>102</v>
      </c>
    </row>
    <row r="728" spans="47:51">
      <c r="AU728" s="434">
        <v>3</v>
      </c>
      <c r="AV728" s="434">
        <v>9</v>
      </c>
      <c r="AW728" s="434">
        <v>2</v>
      </c>
      <c r="AX728" s="435" t="str">
        <f t="shared" si="45"/>
        <v>392</v>
      </c>
      <c r="AY728" s="434" t="s">
        <v>102</v>
      </c>
    </row>
    <row r="729" spans="47:51">
      <c r="AU729" s="434">
        <v>3</v>
      </c>
      <c r="AV729" s="434">
        <v>9</v>
      </c>
      <c r="AW729" s="434">
        <v>1</v>
      </c>
      <c r="AX729" s="435" t="str">
        <f t="shared" si="45"/>
        <v>391</v>
      </c>
      <c r="AY729" s="434" t="s">
        <v>102</v>
      </c>
    </row>
    <row r="730" spans="47:51">
      <c r="AU730" s="434">
        <v>3</v>
      </c>
      <c r="AV730" s="434">
        <v>8</v>
      </c>
      <c r="AW730" s="434">
        <v>10</v>
      </c>
      <c r="AX730" s="435" t="str">
        <f t="shared" si="45"/>
        <v>3810</v>
      </c>
      <c r="AY730" s="434" t="s">
        <v>96</v>
      </c>
    </row>
    <row r="731" spans="47:51">
      <c r="AU731" s="434">
        <v>3</v>
      </c>
      <c r="AV731" s="434">
        <v>8</v>
      </c>
      <c r="AW731" s="434">
        <v>9</v>
      </c>
      <c r="AX731" s="435" t="str">
        <f t="shared" si="45"/>
        <v>389</v>
      </c>
      <c r="AY731" s="434" t="s">
        <v>96</v>
      </c>
    </row>
    <row r="732" spans="47:51">
      <c r="AU732" s="434">
        <v>3</v>
      </c>
      <c r="AV732" s="434">
        <v>8</v>
      </c>
      <c r="AW732" s="434">
        <v>8</v>
      </c>
      <c r="AX732" s="435" t="str">
        <f t="shared" si="45"/>
        <v>388</v>
      </c>
      <c r="AY732" s="434" t="s">
        <v>96</v>
      </c>
    </row>
    <row r="733" spans="47:51">
      <c r="AU733" s="434">
        <v>3</v>
      </c>
      <c r="AV733" s="434">
        <v>8</v>
      </c>
      <c r="AW733" s="434">
        <v>7</v>
      </c>
      <c r="AX733" s="435" t="str">
        <f t="shared" si="45"/>
        <v>387</v>
      </c>
      <c r="AY733" s="434" t="s">
        <v>96</v>
      </c>
    </row>
    <row r="734" spans="47:51">
      <c r="AU734" s="434">
        <v>3</v>
      </c>
      <c r="AV734" s="434">
        <v>8</v>
      </c>
      <c r="AW734" s="434">
        <v>6</v>
      </c>
      <c r="AX734" s="435" t="str">
        <f t="shared" si="45"/>
        <v>386</v>
      </c>
      <c r="AY734" s="434" t="s">
        <v>96</v>
      </c>
    </row>
    <row r="735" spans="47:51">
      <c r="AU735" s="434">
        <v>3</v>
      </c>
      <c r="AV735" s="434">
        <v>8</v>
      </c>
      <c r="AW735" s="434">
        <v>5</v>
      </c>
      <c r="AX735" s="435" t="str">
        <f t="shared" si="45"/>
        <v>385</v>
      </c>
      <c r="AY735" s="434" t="s">
        <v>96</v>
      </c>
    </row>
    <row r="736" spans="47:51">
      <c r="AU736" s="434">
        <v>3</v>
      </c>
      <c r="AV736" s="434">
        <v>8</v>
      </c>
      <c r="AW736" s="434">
        <v>4</v>
      </c>
      <c r="AX736" s="435" t="str">
        <f t="shared" si="45"/>
        <v>384</v>
      </c>
      <c r="AY736" s="434" t="s">
        <v>102</v>
      </c>
    </row>
    <row r="737" spans="47:51">
      <c r="AU737" s="434">
        <v>3</v>
      </c>
      <c r="AV737" s="434">
        <v>8</v>
      </c>
      <c r="AW737" s="434">
        <v>3</v>
      </c>
      <c r="AX737" s="435" t="str">
        <f t="shared" si="45"/>
        <v>383</v>
      </c>
      <c r="AY737" s="434" t="s">
        <v>102</v>
      </c>
    </row>
    <row r="738" spans="47:51">
      <c r="AU738" s="434">
        <v>3</v>
      </c>
      <c r="AV738" s="434">
        <v>8</v>
      </c>
      <c r="AW738" s="434">
        <v>2</v>
      </c>
      <c r="AX738" s="435" t="str">
        <f t="shared" si="45"/>
        <v>382</v>
      </c>
      <c r="AY738" s="434" t="s">
        <v>102</v>
      </c>
    </row>
    <row r="739" spans="47:51">
      <c r="AU739" s="434">
        <v>3</v>
      </c>
      <c r="AV739" s="434">
        <v>8</v>
      </c>
      <c r="AW739" s="434">
        <v>1</v>
      </c>
      <c r="AX739" s="435" t="str">
        <f t="shared" si="45"/>
        <v>381</v>
      </c>
      <c r="AY739" s="434" t="s">
        <v>102</v>
      </c>
    </row>
    <row r="740" spans="47:51">
      <c r="AU740" s="434">
        <v>3</v>
      </c>
      <c r="AV740" s="434">
        <v>7</v>
      </c>
      <c r="AW740" s="434">
        <v>10</v>
      </c>
      <c r="AX740" s="435" t="str">
        <f t="shared" si="45"/>
        <v>3710</v>
      </c>
      <c r="AY740" s="434" t="s">
        <v>96</v>
      </c>
    </row>
    <row r="741" spans="47:51">
      <c r="AU741" s="434">
        <v>3</v>
      </c>
      <c r="AV741" s="434">
        <v>7</v>
      </c>
      <c r="AW741" s="434">
        <v>9</v>
      </c>
      <c r="AX741" s="435" t="str">
        <f t="shared" si="45"/>
        <v>379</v>
      </c>
      <c r="AY741" s="434" t="s">
        <v>96</v>
      </c>
    </row>
    <row r="742" spans="47:51">
      <c r="AU742" s="434">
        <v>3</v>
      </c>
      <c r="AV742" s="434">
        <v>7</v>
      </c>
      <c r="AW742" s="434">
        <v>8</v>
      </c>
      <c r="AX742" s="435" t="str">
        <f t="shared" si="45"/>
        <v>378</v>
      </c>
      <c r="AY742" s="434" t="s">
        <v>96</v>
      </c>
    </row>
    <row r="743" spans="47:51">
      <c r="AU743" s="434">
        <v>3</v>
      </c>
      <c r="AV743" s="434">
        <v>7</v>
      </c>
      <c r="AW743" s="434">
        <v>7</v>
      </c>
      <c r="AX743" s="435" t="str">
        <f t="shared" si="45"/>
        <v>377</v>
      </c>
      <c r="AY743" s="434" t="s">
        <v>96</v>
      </c>
    </row>
    <row r="744" spans="47:51">
      <c r="AU744" s="434">
        <v>3</v>
      </c>
      <c r="AV744" s="434">
        <v>7</v>
      </c>
      <c r="AW744" s="434">
        <v>6</v>
      </c>
      <c r="AX744" s="435" t="str">
        <f t="shared" si="45"/>
        <v>376</v>
      </c>
      <c r="AY744" s="434" t="s">
        <v>96</v>
      </c>
    </row>
    <row r="745" spans="47:51">
      <c r="AU745" s="434">
        <v>3</v>
      </c>
      <c r="AV745" s="434">
        <v>7</v>
      </c>
      <c r="AW745" s="434">
        <v>5</v>
      </c>
      <c r="AX745" s="435" t="str">
        <f t="shared" si="45"/>
        <v>375</v>
      </c>
      <c r="AY745" s="434" t="s">
        <v>96</v>
      </c>
    </row>
    <row r="746" spans="47:51">
      <c r="AU746" s="434">
        <v>3</v>
      </c>
      <c r="AV746" s="434">
        <v>7</v>
      </c>
      <c r="AW746" s="434">
        <v>4</v>
      </c>
      <c r="AX746" s="435" t="str">
        <f t="shared" si="45"/>
        <v>374</v>
      </c>
      <c r="AY746" s="434" t="s">
        <v>102</v>
      </c>
    </row>
    <row r="747" spans="47:51">
      <c r="AU747" s="434">
        <v>3</v>
      </c>
      <c r="AV747" s="434">
        <v>7</v>
      </c>
      <c r="AW747" s="434">
        <v>3</v>
      </c>
      <c r="AX747" s="435" t="str">
        <f t="shared" si="45"/>
        <v>373</v>
      </c>
      <c r="AY747" s="434" t="s">
        <v>102</v>
      </c>
    </row>
    <row r="748" spans="47:51">
      <c r="AU748" s="434">
        <v>3</v>
      </c>
      <c r="AV748" s="434">
        <v>7</v>
      </c>
      <c r="AW748" s="434">
        <v>2</v>
      </c>
      <c r="AX748" s="435" t="str">
        <f t="shared" si="45"/>
        <v>372</v>
      </c>
      <c r="AY748" s="434" t="s">
        <v>102</v>
      </c>
    </row>
    <row r="749" spans="47:51">
      <c r="AU749" s="434">
        <v>3</v>
      </c>
      <c r="AV749" s="434">
        <v>7</v>
      </c>
      <c r="AW749" s="434">
        <v>1</v>
      </c>
      <c r="AX749" s="435" t="str">
        <f t="shared" si="45"/>
        <v>371</v>
      </c>
      <c r="AY749" s="434" t="s">
        <v>102</v>
      </c>
    </row>
    <row r="750" spans="47:51">
      <c r="AU750" s="434">
        <v>3</v>
      </c>
      <c r="AV750" s="434">
        <v>6</v>
      </c>
      <c r="AW750" s="434">
        <v>10</v>
      </c>
      <c r="AX750" s="435" t="str">
        <f t="shared" si="45"/>
        <v>3610</v>
      </c>
      <c r="AY750" s="434" t="s">
        <v>102</v>
      </c>
    </row>
    <row r="751" spans="47:51">
      <c r="AU751" s="434">
        <v>3</v>
      </c>
      <c r="AV751" s="434">
        <v>6</v>
      </c>
      <c r="AW751" s="434">
        <v>9</v>
      </c>
      <c r="AX751" s="435" t="str">
        <f t="shared" si="45"/>
        <v>369</v>
      </c>
      <c r="AY751" s="434" t="s">
        <v>102</v>
      </c>
    </row>
    <row r="752" spans="47:51">
      <c r="AU752" s="434">
        <v>3</v>
      </c>
      <c r="AV752" s="434">
        <v>6</v>
      </c>
      <c r="AW752" s="434">
        <v>8</v>
      </c>
      <c r="AX752" s="435" t="str">
        <f t="shared" si="45"/>
        <v>368</v>
      </c>
      <c r="AY752" s="434" t="s">
        <v>102</v>
      </c>
    </row>
    <row r="753" spans="47:51">
      <c r="AU753" s="434">
        <v>3</v>
      </c>
      <c r="AV753" s="434">
        <v>6</v>
      </c>
      <c r="AW753" s="434">
        <v>7</v>
      </c>
      <c r="AX753" s="435" t="str">
        <f t="shared" si="45"/>
        <v>367</v>
      </c>
      <c r="AY753" s="434" t="s">
        <v>102</v>
      </c>
    </row>
    <row r="754" spans="47:51">
      <c r="AU754" s="434">
        <v>3</v>
      </c>
      <c r="AV754" s="434">
        <v>6</v>
      </c>
      <c r="AW754" s="434">
        <v>6</v>
      </c>
      <c r="AX754" s="435" t="str">
        <f t="shared" si="45"/>
        <v>366</v>
      </c>
      <c r="AY754" s="434" t="s">
        <v>102</v>
      </c>
    </row>
    <row r="755" spans="47:51">
      <c r="AU755" s="434">
        <v>3</v>
      </c>
      <c r="AV755" s="434">
        <v>6</v>
      </c>
      <c r="AW755" s="434">
        <v>5</v>
      </c>
      <c r="AX755" s="435" t="str">
        <f t="shared" si="45"/>
        <v>365</v>
      </c>
      <c r="AY755" s="434" t="s">
        <v>102</v>
      </c>
    </row>
    <row r="756" spans="47:51">
      <c r="AU756" s="434">
        <v>3</v>
      </c>
      <c r="AV756" s="434">
        <v>6</v>
      </c>
      <c r="AW756" s="434">
        <v>4</v>
      </c>
      <c r="AX756" s="435" t="str">
        <f t="shared" si="45"/>
        <v>364</v>
      </c>
      <c r="AY756" s="434" t="s">
        <v>102</v>
      </c>
    </row>
    <row r="757" spans="47:51">
      <c r="AU757" s="434">
        <v>3</v>
      </c>
      <c r="AV757" s="434">
        <v>6</v>
      </c>
      <c r="AW757" s="434">
        <v>3</v>
      </c>
      <c r="AX757" s="435" t="str">
        <f t="shared" si="45"/>
        <v>363</v>
      </c>
      <c r="AY757" s="434" t="s">
        <v>102</v>
      </c>
    </row>
    <row r="758" spans="47:51">
      <c r="AU758" s="434">
        <v>3</v>
      </c>
      <c r="AV758" s="434">
        <v>6</v>
      </c>
      <c r="AW758" s="434">
        <v>2</v>
      </c>
      <c r="AX758" s="435" t="str">
        <f t="shared" si="45"/>
        <v>362</v>
      </c>
      <c r="AY758" s="434" t="s">
        <v>102</v>
      </c>
    </row>
    <row r="759" spans="47:51">
      <c r="AU759" s="434">
        <v>3</v>
      </c>
      <c r="AV759" s="434">
        <v>6</v>
      </c>
      <c r="AW759" s="434">
        <v>1</v>
      </c>
      <c r="AX759" s="435" t="str">
        <f t="shared" si="45"/>
        <v>361</v>
      </c>
      <c r="AY759" s="434" t="s">
        <v>102</v>
      </c>
    </row>
    <row r="760" spans="47:51">
      <c r="AU760" s="434">
        <v>3</v>
      </c>
      <c r="AV760" s="434">
        <v>5</v>
      </c>
      <c r="AW760" s="434">
        <v>10</v>
      </c>
      <c r="AX760" s="435" t="str">
        <f t="shared" si="45"/>
        <v>3510</v>
      </c>
      <c r="AY760" s="434" t="s">
        <v>102</v>
      </c>
    </row>
    <row r="761" spans="47:51">
      <c r="AU761" s="434">
        <v>3</v>
      </c>
      <c r="AV761" s="434">
        <v>5</v>
      </c>
      <c r="AW761" s="434">
        <v>9</v>
      </c>
      <c r="AX761" s="435" t="str">
        <f t="shared" si="45"/>
        <v>359</v>
      </c>
      <c r="AY761" s="434" t="s">
        <v>102</v>
      </c>
    </row>
    <row r="762" spans="47:51">
      <c r="AU762" s="434">
        <v>3</v>
      </c>
      <c r="AV762" s="434">
        <v>5</v>
      </c>
      <c r="AW762" s="434">
        <v>8</v>
      </c>
      <c r="AX762" s="435" t="str">
        <f t="shared" si="45"/>
        <v>358</v>
      </c>
      <c r="AY762" s="434" t="s">
        <v>102</v>
      </c>
    </row>
    <row r="763" spans="47:51">
      <c r="AU763" s="434">
        <v>3</v>
      </c>
      <c r="AV763" s="434">
        <v>5</v>
      </c>
      <c r="AW763" s="434">
        <v>7</v>
      </c>
      <c r="AX763" s="435" t="str">
        <f t="shared" si="45"/>
        <v>357</v>
      </c>
      <c r="AY763" s="434" t="s">
        <v>102</v>
      </c>
    </row>
    <row r="764" spans="47:51">
      <c r="AU764" s="434">
        <v>3</v>
      </c>
      <c r="AV764" s="434">
        <v>5</v>
      </c>
      <c r="AW764" s="434">
        <v>6</v>
      </c>
      <c r="AX764" s="435" t="str">
        <f t="shared" si="45"/>
        <v>356</v>
      </c>
      <c r="AY764" s="434" t="s">
        <v>102</v>
      </c>
    </row>
    <row r="765" spans="47:51">
      <c r="AU765" s="434">
        <v>3</v>
      </c>
      <c r="AV765" s="434">
        <v>5</v>
      </c>
      <c r="AW765" s="434">
        <v>5</v>
      </c>
      <c r="AX765" s="435" t="str">
        <f t="shared" si="45"/>
        <v>355</v>
      </c>
      <c r="AY765" s="434" t="s">
        <v>102</v>
      </c>
    </row>
    <row r="766" spans="47:51">
      <c r="AU766" s="434">
        <v>3</v>
      </c>
      <c r="AV766" s="434">
        <v>5</v>
      </c>
      <c r="AW766" s="434">
        <v>4</v>
      </c>
      <c r="AX766" s="435" t="str">
        <f t="shared" si="45"/>
        <v>354</v>
      </c>
      <c r="AY766" s="434" t="s">
        <v>102</v>
      </c>
    </row>
    <row r="767" spans="47:51">
      <c r="AU767" s="434">
        <v>3</v>
      </c>
      <c r="AV767" s="434">
        <v>5</v>
      </c>
      <c r="AW767" s="434">
        <v>3</v>
      </c>
      <c r="AX767" s="435" t="str">
        <f t="shared" si="45"/>
        <v>353</v>
      </c>
      <c r="AY767" s="434" t="s">
        <v>102</v>
      </c>
    </row>
    <row r="768" spans="47:51">
      <c r="AU768" s="434">
        <v>3</v>
      </c>
      <c r="AV768" s="434">
        <v>5</v>
      </c>
      <c r="AW768" s="434">
        <v>2</v>
      </c>
      <c r="AX768" s="435" t="str">
        <f t="shared" si="45"/>
        <v>352</v>
      </c>
      <c r="AY768" s="434" t="s">
        <v>102</v>
      </c>
    </row>
    <row r="769" spans="47:51">
      <c r="AU769" s="434">
        <v>3</v>
      </c>
      <c r="AV769" s="434">
        <v>5</v>
      </c>
      <c r="AW769" s="434">
        <v>1</v>
      </c>
      <c r="AX769" s="435" t="str">
        <f t="shared" si="45"/>
        <v>351</v>
      </c>
      <c r="AY769" s="434" t="s">
        <v>102</v>
      </c>
    </row>
    <row r="770" spans="47:51">
      <c r="AU770" s="434">
        <v>3</v>
      </c>
      <c r="AV770" s="434">
        <v>4</v>
      </c>
      <c r="AW770" s="434">
        <v>10</v>
      </c>
      <c r="AX770" s="435" t="str">
        <f t="shared" si="45"/>
        <v>3410</v>
      </c>
      <c r="AY770" s="434" t="s">
        <v>102</v>
      </c>
    </row>
    <row r="771" spans="47:51">
      <c r="AU771" s="434">
        <v>3</v>
      </c>
      <c r="AV771" s="434">
        <v>4</v>
      </c>
      <c r="AW771" s="434">
        <v>9</v>
      </c>
      <c r="AX771" s="435" t="str">
        <f t="shared" si="45"/>
        <v>349</v>
      </c>
      <c r="AY771" s="434" t="s">
        <v>102</v>
      </c>
    </row>
    <row r="772" spans="47:51">
      <c r="AU772" s="434">
        <v>3</v>
      </c>
      <c r="AV772" s="434">
        <v>4</v>
      </c>
      <c r="AW772" s="434">
        <v>8</v>
      </c>
      <c r="AX772" s="435" t="str">
        <f t="shared" si="45"/>
        <v>348</v>
      </c>
      <c r="AY772" s="434" t="s">
        <v>102</v>
      </c>
    </row>
    <row r="773" spans="47:51">
      <c r="AU773" s="434">
        <v>3</v>
      </c>
      <c r="AV773" s="434">
        <v>4</v>
      </c>
      <c r="AW773" s="434">
        <v>7</v>
      </c>
      <c r="AX773" s="435" t="str">
        <f t="shared" si="45"/>
        <v>347</v>
      </c>
      <c r="AY773" s="434" t="s">
        <v>102</v>
      </c>
    </row>
    <row r="774" spans="47:51">
      <c r="AU774" s="434">
        <v>3</v>
      </c>
      <c r="AV774" s="434">
        <v>4</v>
      </c>
      <c r="AW774" s="434">
        <v>6</v>
      </c>
      <c r="AX774" s="435" t="str">
        <f t="shared" si="45"/>
        <v>346</v>
      </c>
      <c r="AY774" s="434" t="s">
        <v>102</v>
      </c>
    </row>
    <row r="775" spans="47:51">
      <c r="AU775" s="434">
        <v>3</v>
      </c>
      <c r="AV775" s="434">
        <v>4</v>
      </c>
      <c r="AW775" s="434">
        <v>5</v>
      </c>
      <c r="AX775" s="435" t="str">
        <f t="shared" si="45"/>
        <v>345</v>
      </c>
      <c r="AY775" s="434" t="s">
        <v>102</v>
      </c>
    </row>
    <row r="776" spans="47:51">
      <c r="AU776" s="434">
        <v>3</v>
      </c>
      <c r="AV776" s="434">
        <v>4</v>
      </c>
      <c r="AW776" s="434">
        <v>4</v>
      </c>
      <c r="AX776" s="435" t="str">
        <f t="shared" si="45"/>
        <v>344</v>
      </c>
      <c r="AY776" s="434" t="s">
        <v>102</v>
      </c>
    </row>
    <row r="777" spans="47:51">
      <c r="AU777" s="434">
        <v>3</v>
      </c>
      <c r="AV777" s="434">
        <v>4</v>
      </c>
      <c r="AW777" s="434">
        <v>3</v>
      </c>
      <c r="AX777" s="435" t="str">
        <f t="shared" si="45"/>
        <v>343</v>
      </c>
      <c r="AY777" s="434" t="s">
        <v>102</v>
      </c>
    </row>
    <row r="778" spans="47:51">
      <c r="AU778" s="434">
        <v>3</v>
      </c>
      <c r="AV778" s="434">
        <v>4</v>
      </c>
      <c r="AW778" s="434">
        <v>2</v>
      </c>
      <c r="AX778" s="435" t="str">
        <f t="shared" si="45"/>
        <v>342</v>
      </c>
      <c r="AY778" s="434" t="s">
        <v>102</v>
      </c>
    </row>
    <row r="779" spans="47:51">
      <c r="AU779" s="434">
        <v>3</v>
      </c>
      <c r="AV779" s="434">
        <v>4</v>
      </c>
      <c r="AW779" s="434">
        <v>1</v>
      </c>
      <c r="AX779" s="435" t="str">
        <f t="shared" ref="AX779:AX842" si="46">AU779&amp;AV779&amp;AW779</f>
        <v>341</v>
      </c>
      <c r="AY779" s="434" t="s">
        <v>102</v>
      </c>
    </row>
    <row r="780" spans="47:51">
      <c r="AU780" s="434">
        <v>3</v>
      </c>
      <c r="AV780" s="434">
        <v>3</v>
      </c>
      <c r="AW780" s="434">
        <v>10</v>
      </c>
      <c r="AX780" s="435" t="str">
        <f t="shared" si="46"/>
        <v>3310</v>
      </c>
      <c r="AY780" s="434" t="s">
        <v>102</v>
      </c>
    </row>
    <row r="781" spans="47:51">
      <c r="AU781" s="434">
        <v>3</v>
      </c>
      <c r="AV781" s="434">
        <v>3</v>
      </c>
      <c r="AW781" s="434">
        <v>9</v>
      </c>
      <c r="AX781" s="435" t="str">
        <f t="shared" si="46"/>
        <v>339</v>
      </c>
      <c r="AY781" s="434" t="s">
        <v>102</v>
      </c>
    </row>
    <row r="782" spans="47:51">
      <c r="AU782" s="434">
        <v>3</v>
      </c>
      <c r="AV782" s="434">
        <v>3</v>
      </c>
      <c r="AW782" s="434">
        <v>8</v>
      </c>
      <c r="AX782" s="435" t="str">
        <f t="shared" si="46"/>
        <v>338</v>
      </c>
      <c r="AY782" s="434" t="s">
        <v>102</v>
      </c>
    </row>
    <row r="783" spans="47:51">
      <c r="AU783" s="434">
        <v>3</v>
      </c>
      <c r="AV783" s="434">
        <v>3</v>
      </c>
      <c r="AW783" s="434">
        <v>7</v>
      </c>
      <c r="AX783" s="435" t="str">
        <f t="shared" si="46"/>
        <v>337</v>
      </c>
      <c r="AY783" s="434" t="s">
        <v>102</v>
      </c>
    </row>
    <row r="784" spans="47:51">
      <c r="AU784" s="434">
        <v>3</v>
      </c>
      <c r="AV784" s="434">
        <v>3</v>
      </c>
      <c r="AW784" s="434">
        <v>6</v>
      </c>
      <c r="AX784" s="435" t="str">
        <f t="shared" si="46"/>
        <v>336</v>
      </c>
      <c r="AY784" s="434" t="s">
        <v>102</v>
      </c>
    </row>
    <row r="785" spans="47:51">
      <c r="AU785" s="434">
        <v>3</v>
      </c>
      <c r="AV785" s="434">
        <v>3</v>
      </c>
      <c r="AW785" s="434">
        <v>5</v>
      </c>
      <c r="AX785" s="435" t="str">
        <f t="shared" si="46"/>
        <v>335</v>
      </c>
      <c r="AY785" s="434" t="s">
        <v>102</v>
      </c>
    </row>
    <row r="786" spans="47:51">
      <c r="AU786" s="434">
        <v>3</v>
      </c>
      <c r="AV786" s="434">
        <v>3</v>
      </c>
      <c r="AW786" s="434">
        <v>4</v>
      </c>
      <c r="AX786" s="435" t="str">
        <f t="shared" si="46"/>
        <v>334</v>
      </c>
      <c r="AY786" s="434" t="s">
        <v>102</v>
      </c>
    </row>
    <row r="787" spans="47:51">
      <c r="AU787" s="434">
        <v>3</v>
      </c>
      <c r="AV787" s="434">
        <v>3</v>
      </c>
      <c r="AW787" s="434">
        <v>3</v>
      </c>
      <c r="AX787" s="435" t="str">
        <f t="shared" si="46"/>
        <v>333</v>
      </c>
      <c r="AY787" s="434" t="s">
        <v>102</v>
      </c>
    </row>
    <row r="788" spans="47:51">
      <c r="AU788" s="434">
        <v>3</v>
      </c>
      <c r="AV788" s="434">
        <v>3</v>
      </c>
      <c r="AW788" s="434">
        <v>2</v>
      </c>
      <c r="AX788" s="435" t="str">
        <f t="shared" si="46"/>
        <v>332</v>
      </c>
      <c r="AY788" s="434" t="s">
        <v>102</v>
      </c>
    </row>
    <row r="789" spans="47:51">
      <c r="AU789" s="434">
        <v>3</v>
      </c>
      <c r="AV789" s="434">
        <v>3</v>
      </c>
      <c r="AW789" s="434">
        <v>1</v>
      </c>
      <c r="AX789" s="435" t="str">
        <f t="shared" si="46"/>
        <v>331</v>
      </c>
      <c r="AY789" s="434" t="s">
        <v>102</v>
      </c>
    </row>
    <row r="790" spans="47:51">
      <c r="AU790" s="434">
        <v>3</v>
      </c>
      <c r="AV790" s="434">
        <v>2</v>
      </c>
      <c r="AW790" s="434">
        <v>10</v>
      </c>
      <c r="AX790" s="435" t="str">
        <f t="shared" si="46"/>
        <v>3210</v>
      </c>
      <c r="AY790" s="434" t="s">
        <v>102</v>
      </c>
    </row>
    <row r="791" spans="47:51">
      <c r="AU791" s="434">
        <v>3</v>
      </c>
      <c r="AV791" s="434">
        <v>2</v>
      </c>
      <c r="AW791" s="434">
        <v>9</v>
      </c>
      <c r="AX791" s="435" t="str">
        <f t="shared" si="46"/>
        <v>329</v>
      </c>
      <c r="AY791" s="434" t="s">
        <v>102</v>
      </c>
    </row>
    <row r="792" spans="47:51">
      <c r="AU792" s="434">
        <v>3</v>
      </c>
      <c r="AV792" s="434">
        <v>2</v>
      </c>
      <c r="AW792" s="434">
        <v>8</v>
      </c>
      <c r="AX792" s="435" t="str">
        <f t="shared" si="46"/>
        <v>328</v>
      </c>
      <c r="AY792" s="434" t="s">
        <v>102</v>
      </c>
    </row>
    <row r="793" spans="47:51">
      <c r="AU793" s="434">
        <v>3</v>
      </c>
      <c r="AV793" s="434">
        <v>2</v>
      </c>
      <c r="AW793" s="434">
        <v>7</v>
      </c>
      <c r="AX793" s="435" t="str">
        <f t="shared" si="46"/>
        <v>327</v>
      </c>
      <c r="AY793" s="434" t="s">
        <v>102</v>
      </c>
    </row>
    <row r="794" spans="47:51">
      <c r="AU794" s="434">
        <v>3</v>
      </c>
      <c r="AV794" s="434">
        <v>2</v>
      </c>
      <c r="AW794" s="434">
        <v>6</v>
      </c>
      <c r="AX794" s="435" t="str">
        <f t="shared" si="46"/>
        <v>326</v>
      </c>
      <c r="AY794" s="434" t="s">
        <v>102</v>
      </c>
    </row>
    <row r="795" spans="47:51">
      <c r="AU795" s="434">
        <v>3</v>
      </c>
      <c r="AV795" s="434">
        <v>2</v>
      </c>
      <c r="AW795" s="434">
        <v>5</v>
      </c>
      <c r="AX795" s="435" t="str">
        <f t="shared" si="46"/>
        <v>325</v>
      </c>
      <c r="AY795" s="434" t="s">
        <v>102</v>
      </c>
    </row>
    <row r="796" spans="47:51">
      <c r="AU796" s="434">
        <v>3</v>
      </c>
      <c r="AV796" s="434">
        <v>2</v>
      </c>
      <c r="AW796" s="434">
        <v>4</v>
      </c>
      <c r="AX796" s="435" t="str">
        <f t="shared" si="46"/>
        <v>324</v>
      </c>
      <c r="AY796" s="434" t="s">
        <v>102</v>
      </c>
    </row>
    <row r="797" spans="47:51">
      <c r="AU797" s="434">
        <v>3</v>
      </c>
      <c r="AV797" s="434">
        <v>2</v>
      </c>
      <c r="AW797" s="434">
        <v>3</v>
      </c>
      <c r="AX797" s="435" t="str">
        <f t="shared" si="46"/>
        <v>323</v>
      </c>
      <c r="AY797" s="434" t="s">
        <v>102</v>
      </c>
    </row>
    <row r="798" spans="47:51">
      <c r="AU798" s="434">
        <v>3</v>
      </c>
      <c r="AV798" s="434">
        <v>2</v>
      </c>
      <c r="AW798" s="434">
        <v>2</v>
      </c>
      <c r="AX798" s="435" t="str">
        <f t="shared" si="46"/>
        <v>322</v>
      </c>
      <c r="AY798" s="434" t="s">
        <v>102</v>
      </c>
    </row>
    <row r="799" spans="47:51">
      <c r="AU799" s="434">
        <v>3</v>
      </c>
      <c r="AV799" s="434">
        <v>2</v>
      </c>
      <c r="AW799" s="434">
        <v>1</v>
      </c>
      <c r="AX799" s="435" t="str">
        <f t="shared" si="46"/>
        <v>321</v>
      </c>
      <c r="AY799" s="434" t="s">
        <v>102</v>
      </c>
    </row>
    <row r="800" spans="47:51">
      <c r="AU800" s="434">
        <v>3</v>
      </c>
      <c r="AV800" s="434">
        <v>1</v>
      </c>
      <c r="AW800" s="434">
        <v>10</v>
      </c>
      <c r="AX800" s="435" t="str">
        <f t="shared" si="46"/>
        <v>3110</v>
      </c>
      <c r="AY800" s="434" t="s">
        <v>102</v>
      </c>
    </row>
    <row r="801" spans="47:51">
      <c r="AU801" s="434">
        <v>3</v>
      </c>
      <c r="AV801" s="434">
        <v>1</v>
      </c>
      <c r="AW801" s="434">
        <v>9</v>
      </c>
      <c r="AX801" s="435" t="str">
        <f t="shared" si="46"/>
        <v>319</v>
      </c>
      <c r="AY801" s="434" t="s">
        <v>102</v>
      </c>
    </row>
    <row r="802" spans="47:51">
      <c r="AU802" s="434">
        <v>3</v>
      </c>
      <c r="AV802" s="434">
        <v>1</v>
      </c>
      <c r="AW802" s="434">
        <v>8</v>
      </c>
      <c r="AX802" s="435" t="str">
        <f t="shared" si="46"/>
        <v>318</v>
      </c>
      <c r="AY802" s="434" t="s">
        <v>102</v>
      </c>
    </row>
    <row r="803" spans="47:51">
      <c r="AU803" s="434">
        <v>3</v>
      </c>
      <c r="AV803" s="434">
        <v>1</v>
      </c>
      <c r="AW803" s="434">
        <v>7</v>
      </c>
      <c r="AX803" s="435" t="str">
        <f t="shared" si="46"/>
        <v>317</v>
      </c>
      <c r="AY803" s="434" t="s">
        <v>102</v>
      </c>
    </row>
    <row r="804" spans="47:51">
      <c r="AU804" s="434">
        <v>3</v>
      </c>
      <c r="AV804" s="434">
        <v>1</v>
      </c>
      <c r="AW804" s="434">
        <v>6</v>
      </c>
      <c r="AX804" s="435" t="str">
        <f t="shared" si="46"/>
        <v>316</v>
      </c>
      <c r="AY804" s="434" t="s">
        <v>102</v>
      </c>
    </row>
    <row r="805" spans="47:51">
      <c r="AU805" s="434">
        <v>3</v>
      </c>
      <c r="AV805" s="434">
        <v>1</v>
      </c>
      <c r="AW805" s="434">
        <v>5</v>
      </c>
      <c r="AX805" s="435" t="str">
        <f t="shared" si="46"/>
        <v>315</v>
      </c>
      <c r="AY805" s="434" t="s">
        <v>102</v>
      </c>
    </row>
    <row r="806" spans="47:51">
      <c r="AU806" s="434">
        <v>3</v>
      </c>
      <c r="AV806" s="434">
        <v>1</v>
      </c>
      <c r="AW806" s="434">
        <v>4</v>
      </c>
      <c r="AX806" s="435" t="str">
        <f t="shared" si="46"/>
        <v>314</v>
      </c>
      <c r="AY806" s="434" t="s">
        <v>102</v>
      </c>
    </row>
    <row r="807" spans="47:51">
      <c r="AU807" s="434">
        <v>3</v>
      </c>
      <c r="AV807" s="434">
        <v>1</v>
      </c>
      <c r="AW807" s="434">
        <v>3</v>
      </c>
      <c r="AX807" s="435" t="str">
        <f t="shared" si="46"/>
        <v>313</v>
      </c>
      <c r="AY807" s="434" t="s">
        <v>102</v>
      </c>
    </row>
    <row r="808" spans="47:51">
      <c r="AU808" s="434">
        <v>3</v>
      </c>
      <c r="AV808" s="434">
        <v>1</v>
      </c>
      <c r="AW808" s="434">
        <v>2</v>
      </c>
      <c r="AX808" s="435" t="str">
        <f t="shared" si="46"/>
        <v>312</v>
      </c>
      <c r="AY808" s="434" t="s">
        <v>102</v>
      </c>
    </row>
    <row r="809" spans="47:51">
      <c r="AU809" s="434">
        <v>3</v>
      </c>
      <c r="AV809" s="434">
        <v>1</v>
      </c>
      <c r="AW809" s="434">
        <v>1</v>
      </c>
      <c r="AX809" s="435" t="str">
        <f t="shared" si="46"/>
        <v>311</v>
      </c>
      <c r="AY809" s="434" t="s">
        <v>102</v>
      </c>
    </row>
    <row r="810" spans="47:51">
      <c r="AU810" s="434">
        <v>2</v>
      </c>
      <c r="AV810" s="434">
        <v>10</v>
      </c>
      <c r="AW810" s="434">
        <v>10</v>
      </c>
      <c r="AX810" s="435" t="str">
        <f t="shared" si="46"/>
        <v>21010</v>
      </c>
      <c r="AY810" s="434" t="s">
        <v>96</v>
      </c>
    </row>
    <row r="811" spans="47:51">
      <c r="AU811" s="434">
        <v>2</v>
      </c>
      <c r="AV811" s="434">
        <v>10</v>
      </c>
      <c r="AW811" s="434">
        <v>9</v>
      </c>
      <c r="AX811" s="435" t="str">
        <f t="shared" si="46"/>
        <v>2109</v>
      </c>
      <c r="AY811" s="434" t="s">
        <v>96</v>
      </c>
    </row>
    <row r="812" spans="47:51">
      <c r="AU812" s="434">
        <v>2</v>
      </c>
      <c r="AV812" s="434">
        <v>10</v>
      </c>
      <c r="AW812" s="434">
        <v>8</v>
      </c>
      <c r="AX812" s="435" t="str">
        <f t="shared" si="46"/>
        <v>2108</v>
      </c>
      <c r="AY812" s="434" t="s">
        <v>96</v>
      </c>
    </row>
    <row r="813" spans="47:51">
      <c r="AU813" s="434">
        <v>2</v>
      </c>
      <c r="AV813" s="434">
        <v>10</v>
      </c>
      <c r="AW813" s="434">
        <v>7</v>
      </c>
      <c r="AX813" s="435" t="str">
        <f t="shared" si="46"/>
        <v>2107</v>
      </c>
      <c r="AY813" s="434" t="s">
        <v>96</v>
      </c>
    </row>
    <row r="814" spans="47:51">
      <c r="AU814" s="434">
        <v>2</v>
      </c>
      <c r="AV814" s="434">
        <v>10</v>
      </c>
      <c r="AW814" s="434">
        <v>6</v>
      </c>
      <c r="AX814" s="435" t="str">
        <f t="shared" si="46"/>
        <v>2106</v>
      </c>
      <c r="AY814" s="434" t="s">
        <v>96</v>
      </c>
    </row>
    <row r="815" spans="47:51">
      <c r="AU815" s="434">
        <v>2</v>
      </c>
      <c r="AV815" s="434">
        <v>10</v>
      </c>
      <c r="AW815" s="434">
        <v>5</v>
      </c>
      <c r="AX815" s="435" t="str">
        <f t="shared" si="46"/>
        <v>2105</v>
      </c>
      <c r="AY815" s="434" t="s">
        <v>96</v>
      </c>
    </row>
    <row r="816" spans="47:51">
      <c r="AU816" s="434">
        <v>2</v>
      </c>
      <c r="AV816" s="434">
        <v>10</v>
      </c>
      <c r="AW816" s="434">
        <v>4</v>
      </c>
      <c r="AX816" s="435" t="str">
        <f t="shared" si="46"/>
        <v>2104</v>
      </c>
      <c r="AY816" s="434" t="s">
        <v>102</v>
      </c>
    </row>
    <row r="817" spans="47:51">
      <c r="AU817" s="434">
        <v>2</v>
      </c>
      <c r="AV817" s="434">
        <v>10</v>
      </c>
      <c r="AW817" s="434">
        <v>3</v>
      </c>
      <c r="AX817" s="435" t="str">
        <f t="shared" si="46"/>
        <v>2103</v>
      </c>
      <c r="AY817" s="434" t="s">
        <v>102</v>
      </c>
    </row>
    <row r="818" spans="47:51">
      <c r="AU818" s="434">
        <v>2</v>
      </c>
      <c r="AV818" s="434">
        <v>10</v>
      </c>
      <c r="AW818" s="434">
        <v>2</v>
      </c>
      <c r="AX818" s="435" t="str">
        <f t="shared" si="46"/>
        <v>2102</v>
      </c>
      <c r="AY818" s="434" t="s">
        <v>102</v>
      </c>
    </row>
    <row r="819" spans="47:51">
      <c r="AU819" s="434">
        <v>2</v>
      </c>
      <c r="AV819" s="434">
        <v>10</v>
      </c>
      <c r="AW819" s="434">
        <v>1</v>
      </c>
      <c r="AX819" s="435" t="str">
        <f t="shared" si="46"/>
        <v>2101</v>
      </c>
      <c r="AY819" s="434" t="s">
        <v>102</v>
      </c>
    </row>
    <row r="820" spans="47:51">
      <c r="AU820" s="434">
        <v>2</v>
      </c>
      <c r="AV820" s="434">
        <v>9</v>
      </c>
      <c r="AW820" s="434">
        <v>10</v>
      </c>
      <c r="AX820" s="435" t="str">
        <f t="shared" si="46"/>
        <v>2910</v>
      </c>
      <c r="AY820" s="434" t="s">
        <v>96</v>
      </c>
    </row>
    <row r="821" spans="47:51">
      <c r="AU821" s="434">
        <v>2</v>
      </c>
      <c r="AV821" s="434">
        <v>9</v>
      </c>
      <c r="AW821" s="434">
        <v>9</v>
      </c>
      <c r="AX821" s="435" t="str">
        <f t="shared" si="46"/>
        <v>299</v>
      </c>
      <c r="AY821" s="434" t="s">
        <v>96</v>
      </c>
    </row>
    <row r="822" spans="47:51">
      <c r="AU822" s="434">
        <v>2</v>
      </c>
      <c r="AV822" s="434">
        <v>9</v>
      </c>
      <c r="AW822" s="434">
        <v>8</v>
      </c>
      <c r="AX822" s="435" t="str">
        <f t="shared" si="46"/>
        <v>298</v>
      </c>
      <c r="AY822" s="434" t="s">
        <v>96</v>
      </c>
    </row>
    <row r="823" spans="47:51">
      <c r="AU823" s="434">
        <v>2</v>
      </c>
      <c r="AV823" s="434">
        <v>9</v>
      </c>
      <c r="AW823" s="434">
        <v>7</v>
      </c>
      <c r="AX823" s="435" t="str">
        <f t="shared" si="46"/>
        <v>297</v>
      </c>
      <c r="AY823" s="434" t="s">
        <v>96</v>
      </c>
    </row>
    <row r="824" spans="47:51">
      <c r="AU824" s="434">
        <v>2</v>
      </c>
      <c r="AV824" s="434">
        <v>9</v>
      </c>
      <c r="AW824" s="434">
        <v>6</v>
      </c>
      <c r="AX824" s="435" t="str">
        <f t="shared" si="46"/>
        <v>296</v>
      </c>
      <c r="AY824" s="434" t="s">
        <v>96</v>
      </c>
    </row>
    <row r="825" spans="47:51">
      <c r="AU825" s="434">
        <v>2</v>
      </c>
      <c r="AV825" s="434">
        <v>9</v>
      </c>
      <c r="AW825" s="434">
        <v>5</v>
      </c>
      <c r="AX825" s="435" t="str">
        <f t="shared" si="46"/>
        <v>295</v>
      </c>
      <c r="AY825" s="434" t="s">
        <v>96</v>
      </c>
    </row>
    <row r="826" spans="47:51">
      <c r="AU826" s="434">
        <v>2</v>
      </c>
      <c r="AV826" s="434">
        <v>9</v>
      </c>
      <c r="AW826" s="434">
        <v>4</v>
      </c>
      <c r="AX826" s="435" t="str">
        <f t="shared" si="46"/>
        <v>294</v>
      </c>
      <c r="AY826" s="434" t="s">
        <v>102</v>
      </c>
    </row>
    <row r="827" spans="47:51">
      <c r="AU827" s="434">
        <v>2</v>
      </c>
      <c r="AV827" s="434">
        <v>9</v>
      </c>
      <c r="AW827" s="434">
        <v>3</v>
      </c>
      <c r="AX827" s="435" t="str">
        <f t="shared" si="46"/>
        <v>293</v>
      </c>
      <c r="AY827" s="434" t="s">
        <v>102</v>
      </c>
    </row>
    <row r="828" spans="47:51">
      <c r="AU828" s="434">
        <v>2</v>
      </c>
      <c r="AV828" s="434">
        <v>9</v>
      </c>
      <c r="AW828" s="434">
        <v>2</v>
      </c>
      <c r="AX828" s="435" t="str">
        <f t="shared" si="46"/>
        <v>292</v>
      </c>
      <c r="AY828" s="434" t="s">
        <v>102</v>
      </c>
    </row>
    <row r="829" spans="47:51">
      <c r="AU829" s="434">
        <v>2</v>
      </c>
      <c r="AV829" s="434">
        <v>9</v>
      </c>
      <c r="AW829" s="434">
        <v>1</v>
      </c>
      <c r="AX829" s="435" t="str">
        <f t="shared" si="46"/>
        <v>291</v>
      </c>
      <c r="AY829" s="434" t="s">
        <v>102</v>
      </c>
    </row>
    <row r="830" spans="47:51">
      <c r="AU830" s="434">
        <v>2</v>
      </c>
      <c r="AV830" s="434">
        <v>8</v>
      </c>
      <c r="AW830" s="434">
        <v>10</v>
      </c>
      <c r="AX830" s="435" t="str">
        <f t="shared" si="46"/>
        <v>2810</v>
      </c>
      <c r="AY830" s="434" t="s">
        <v>96</v>
      </c>
    </row>
    <row r="831" spans="47:51">
      <c r="AU831" s="434">
        <v>2</v>
      </c>
      <c r="AV831" s="434">
        <v>8</v>
      </c>
      <c r="AW831" s="434">
        <v>9</v>
      </c>
      <c r="AX831" s="435" t="str">
        <f t="shared" si="46"/>
        <v>289</v>
      </c>
      <c r="AY831" s="434" t="s">
        <v>96</v>
      </c>
    </row>
    <row r="832" spans="47:51">
      <c r="AU832" s="434">
        <v>2</v>
      </c>
      <c r="AV832" s="434">
        <v>8</v>
      </c>
      <c r="AW832" s="434">
        <v>8</v>
      </c>
      <c r="AX832" s="435" t="str">
        <f t="shared" si="46"/>
        <v>288</v>
      </c>
      <c r="AY832" s="434" t="s">
        <v>96</v>
      </c>
    </row>
    <row r="833" spans="47:51">
      <c r="AU833" s="434">
        <v>2</v>
      </c>
      <c r="AV833" s="434">
        <v>8</v>
      </c>
      <c r="AW833" s="434">
        <v>7</v>
      </c>
      <c r="AX833" s="435" t="str">
        <f t="shared" si="46"/>
        <v>287</v>
      </c>
      <c r="AY833" s="434" t="s">
        <v>96</v>
      </c>
    </row>
    <row r="834" spans="47:51">
      <c r="AU834" s="434">
        <v>2</v>
      </c>
      <c r="AV834" s="434">
        <v>8</v>
      </c>
      <c r="AW834" s="434">
        <v>6</v>
      </c>
      <c r="AX834" s="435" t="str">
        <f t="shared" si="46"/>
        <v>286</v>
      </c>
      <c r="AY834" s="434" t="s">
        <v>96</v>
      </c>
    </row>
    <row r="835" spans="47:51">
      <c r="AU835" s="434">
        <v>2</v>
      </c>
      <c r="AV835" s="434">
        <v>8</v>
      </c>
      <c r="AW835" s="434">
        <v>5</v>
      </c>
      <c r="AX835" s="435" t="str">
        <f t="shared" si="46"/>
        <v>285</v>
      </c>
      <c r="AY835" s="434" t="s">
        <v>96</v>
      </c>
    </row>
    <row r="836" spans="47:51">
      <c r="AU836" s="434">
        <v>2</v>
      </c>
      <c r="AV836" s="434">
        <v>8</v>
      </c>
      <c r="AW836" s="434">
        <v>4</v>
      </c>
      <c r="AX836" s="435" t="str">
        <f t="shared" si="46"/>
        <v>284</v>
      </c>
      <c r="AY836" s="434" t="s">
        <v>102</v>
      </c>
    </row>
    <row r="837" spans="47:51">
      <c r="AU837" s="434">
        <v>2</v>
      </c>
      <c r="AV837" s="434">
        <v>8</v>
      </c>
      <c r="AW837" s="434">
        <v>3</v>
      </c>
      <c r="AX837" s="435" t="str">
        <f t="shared" si="46"/>
        <v>283</v>
      </c>
      <c r="AY837" s="434" t="s">
        <v>102</v>
      </c>
    </row>
    <row r="838" spans="47:51">
      <c r="AU838" s="434">
        <v>2</v>
      </c>
      <c r="AV838" s="434">
        <v>8</v>
      </c>
      <c r="AW838" s="434">
        <v>2</v>
      </c>
      <c r="AX838" s="435" t="str">
        <f t="shared" si="46"/>
        <v>282</v>
      </c>
      <c r="AY838" s="434" t="s">
        <v>102</v>
      </c>
    </row>
    <row r="839" spans="47:51">
      <c r="AU839" s="434">
        <v>2</v>
      </c>
      <c r="AV839" s="434">
        <v>8</v>
      </c>
      <c r="AW839" s="434">
        <v>1</v>
      </c>
      <c r="AX839" s="435" t="str">
        <f t="shared" si="46"/>
        <v>281</v>
      </c>
      <c r="AY839" s="434" t="s">
        <v>102</v>
      </c>
    </row>
    <row r="840" spans="47:51">
      <c r="AU840" s="434">
        <v>2</v>
      </c>
      <c r="AV840" s="434">
        <v>7</v>
      </c>
      <c r="AW840" s="434">
        <v>10</v>
      </c>
      <c r="AX840" s="435" t="str">
        <f t="shared" si="46"/>
        <v>2710</v>
      </c>
      <c r="AY840" s="434" t="s">
        <v>96</v>
      </c>
    </row>
    <row r="841" spans="47:51">
      <c r="AU841" s="434">
        <v>2</v>
      </c>
      <c r="AV841" s="434">
        <v>7</v>
      </c>
      <c r="AW841" s="434">
        <v>9</v>
      </c>
      <c r="AX841" s="435" t="str">
        <f t="shared" si="46"/>
        <v>279</v>
      </c>
      <c r="AY841" s="434" t="s">
        <v>96</v>
      </c>
    </row>
    <row r="842" spans="47:51">
      <c r="AU842" s="434">
        <v>2</v>
      </c>
      <c r="AV842" s="434">
        <v>7</v>
      </c>
      <c r="AW842" s="434">
        <v>8</v>
      </c>
      <c r="AX842" s="435" t="str">
        <f t="shared" si="46"/>
        <v>278</v>
      </c>
      <c r="AY842" s="434" t="s">
        <v>96</v>
      </c>
    </row>
    <row r="843" spans="47:51">
      <c r="AU843" s="434">
        <v>2</v>
      </c>
      <c r="AV843" s="434">
        <v>7</v>
      </c>
      <c r="AW843" s="434">
        <v>7</v>
      </c>
      <c r="AX843" s="435" t="str">
        <f t="shared" ref="AX843:AX906" si="47">AU843&amp;AV843&amp;AW843</f>
        <v>277</v>
      </c>
      <c r="AY843" s="434" t="s">
        <v>96</v>
      </c>
    </row>
    <row r="844" spans="47:51">
      <c r="AU844" s="434">
        <v>2</v>
      </c>
      <c r="AV844" s="434">
        <v>7</v>
      </c>
      <c r="AW844" s="434">
        <v>6</v>
      </c>
      <c r="AX844" s="435" t="str">
        <f t="shared" si="47"/>
        <v>276</v>
      </c>
      <c r="AY844" s="434" t="s">
        <v>96</v>
      </c>
    </row>
    <row r="845" spans="47:51">
      <c r="AU845" s="434">
        <v>2</v>
      </c>
      <c r="AV845" s="434">
        <v>7</v>
      </c>
      <c r="AW845" s="434">
        <v>5</v>
      </c>
      <c r="AX845" s="435" t="str">
        <f t="shared" si="47"/>
        <v>275</v>
      </c>
      <c r="AY845" s="434" t="s">
        <v>96</v>
      </c>
    </row>
    <row r="846" spans="47:51">
      <c r="AU846" s="434">
        <v>2</v>
      </c>
      <c r="AV846" s="434">
        <v>7</v>
      </c>
      <c r="AW846" s="434">
        <v>4</v>
      </c>
      <c r="AX846" s="435" t="str">
        <f t="shared" si="47"/>
        <v>274</v>
      </c>
      <c r="AY846" s="434" t="s">
        <v>102</v>
      </c>
    </row>
    <row r="847" spans="47:51">
      <c r="AU847" s="434">
        <v>2</v>
      </c>
      <c r="AV847" s="434">
        <v>7</v>
      </c>
      <c r="AW847" s="434">
        <v>3</v>
      </c>
      <c r="AX847" s="435" t="str">
        <f t="shared" si="47"/>
        <v>273</v>
      </c>
      <c r="AY847" s="434" t="s">
        <v>102</v>
      </c>
    </row>
    <row r="848" spans="47:51">
      <c r="AU848" s="434">
        <v>2</v>
      </c>
      <c r="AV848" s="434">
        <v>7</v>
      </c>
      <c r="AW848" s="434">
        <v>2</v>
      </c>
      <c r="AX848" s="435" t="str">
        <f t="shared" si="47"/>
        <v>272</v>
      </c>
      <c r="AY848" s="434" t="s">
        <v>102</v>
      </c>
    </row>
    <row r="849" spans="47:51">
      <c r="AU849" s="434">
        <v>2</v>
      </c>
      <c r="AV849" s="434">
        <v>7</v>
      </c>
      <c r="AW849" s="434">
        <v>1</v>
      </c>
      <c r="AX849" s="435" t="str">
        <f t="shared" si="47"/>
        <v>271</v>
      </c>
      <c r="AY849" s="434" t="s">
        <v>102</v>
      </c>
    </row>
    <row r="850" spans="47:51">
      <c r="AU850" s="434">
        <v>2</v>
      </c>
      <c r="AV850" s="434">
        <v>6</v>
      </c>
      <c r="AW850" s="434">
        <v>10</v>
      </c>
      <c r="AX850" s="435" t="str">
        <f t="shared" si="47"/>
        <v>2610</v>
      </c>
      <c r="AY850" s="434" t="s">
        <v>102</v>
      </c>
    </row>
    <row r="851" spans="47:51">
      <c r="AU851" s="434">
        <v>2</v>
      </c>
      <c r="AV851" s="434">
        <v>6</v>
      </c>
      <c r="AW851" s="434">
        <v>9</v>
      </c>
      <c r="AX851" s="435" t="str">
        <f t="shared" si="47"/>
        <v>269</v>
      </c>
      <c r="AY851" s="434" t="s">
        <v>102</v>
      </c>
    </row>
    <row r="852" spans="47:51">
      <c r="AU852" s="434">
        <v>2</v>
      </c>
      <c r="AV852" s="434">
        <v>6</v>
      </c>
      <c r="AW852" s="434">
        <v>8</v>
      </c>
      <c r="AX852" s="435" t="str">
        <f t="shared" si="47"/>
        <v>268</v>
      </c>
      <c r="AY852" s="434" t="s">
        <v>102</v>
      </c>
    </row>
    <row r="853" spans="47:51">
      <c r="AU853" s="434">
        <v>2</v>
      </c>
      <c r="AV853" s="434">
        <v>6</v>
      </c>
      <c r="AW853" s="434">
        <v>7</v>
      </c>
      <c r="AX853" s="435" t="str">
        <f t="shared" si="47"/>
        <v>267</v>
      </c>
      <c r="AY853" s="434" t="s">
        <v>102</v>
      </c>
    </row>
    <row r="854" spans="47:51">
      <c r="AU854" s="434">
        <v>2</v>
      </c>
      <c r="AV854" s="434">
        <v>6</v>
      </c>
      <c r="AW854" s="434">
        <v>6</v>
      </c>
      <c r="AX854" s="435" t="str">
        <f t="shared" si="47"/>
        <v>266</v>
      </c>
      <c r="AY854" s="434" t="s">
        <v>102</v>
      </c>
    </row>
    <row r="855" spans="47:51">
      <c r="AU855" s="434">
        <v>2</v>
      </c>
      <c r="AV855" s="434">
        <v>6</v>
      </c>
      <c r="AW855" s="434">
        <v>5</v>
      </c>
      <c r="AX855" s="435" t="str">
        <f t="shared" si="47"/>
        <v>265</v>
      </c>
      <c r="AY855" s="434" t="s">
        <v>102</v>
      </c>
    </row>
    <row r="856" spans="47:51">
      <c r="AU856" s="434">
        <v>2</v>
      </c>
      <c r="AV856" s="434">
        <v>6</v>
      </c>
      <c r="AW856" s="434">
        <v>4</v>
      </c>
      <c r="AX856" s="435" t="str">
        <f t="shared" si="47"/>
        <v>264</v>
      </c>
      <c r="AY856" s="434" t="s">
        <v>102</v>
      </c>
    </row>
    <row r="857" spans="47:51">
      <c r="AU857" s="434">
        <v>2</v>
      </c>
      <c r="AV857" s="434">
        <v>6</v>
      </c>
      <c r="AW857" s="434">
        <v>3</v>
      </c>
      <c r="AX857" s="435" t="str">
        <f t="shared" si="47"/>
        <v>263</v>
      </c>
      <c r="AY857" s="434" t="s">
        <v>102</v>
      </c>
    </row>
    <row r="858" spans="47:51">
      <c r="AU858" s="434">
        <v>2</v>
      </c>
      <c r="AV858" s="434">
        <v>6</v>
      </c>
      <c r="AW858" s="434">
        <v>2</v>
      </c>
      <c r="AX858" s="435" t="str">
        <f t="shared" si="47"/>
        <v>262</v>
      </c>
      <c r="AY858" s="434" t="s">
        <v>102</v>
      </c>
    </row>
    <row r="859" spans="47:51">
      <c r="AU859" s="434">
        <v>2</v>
      </c>
      <c r="AV859" s="434">
        <v>6</v>
      </c>
      <c r="AW859" s="434">
        <v>1</v>
      </c>
      <c r="AX859" s="435" t="str">
        <f t="shared" si="47"/>
        <v>261</v>
      </c>
      <c r="AY859" s="434" t="s">
        <v>102</v>
      </c>
    </row>
    <row r="860" spans="47:51">
      <c r="AU860" s="434">
        <v>2</v>
      </c>
      <c r="AV860" s="434">
        <v>5</v>
      </c>
      <c r="AW860" s="434">
        <v>10</v>
      </c>
      <c r="AX860" s="435" t="str">
        <f t="shared" si="47"/>
        <v>2510</v>
      </c>
      <c r="AY860" s="434" t="s">
        <v>102</v>
      </c>
    </row>
    <row r="861" spans="47:51">
      <c r="AU861" s="434">
        <v>2</v>
      </c>
      <c r="AV861" s="434">
        <v>5</v>
      </c>
      <c r="AW861" s="434">
        <v>9</v>
      </c>
      <c r="AX861" s="435" t="str">
        <f t="shared" si="47"/>
        <v>259</v>
      </c>
      <c r="AY861" s="434" t="s">
        <v>102</v>
      </c>
    </row>
    <row r="862" spans="47:51">
      <c r="AU862" s="434">
        <v>2</v>
      </c>
      <c r="AV862" s="434">
        <v>5</v>
      </c>
      <c r="AW862" s="434">
        <v>8</v>
      </c>
      <c r="AX862" s="435" t="str">
        <f t="shared" si="47"/>
        <v>258</v>
      </c>
      <c r="AY862" s="434" t="s">
        <v>102</v>
      </c>
    </row>
    <row r="863" spans="47:51">
      <c r="AU863" s="434">
        <v>2</v>
      </c>
      <c r="AV863" s="434">
        <v>5</v>
      </c>
      <c r="AW863" s="434">
        <v>7</v>
      </c>
      <c r="AX863" s="435" t="str">
        <f t="shared" si="47"/>
        <v>257</v>
      </c>
      <c r="AY863" s="434" t="s">
        <v>102</v>
      </c>
    </row>
    <row r="864" spans="47:51">
      <c r="AU864" s="434">
        <v>2</v>
      </c>
      <c r="AV864" s="434">
        <v>5</v>
      </c>
      <c r="AW864" s="434">
        <v>6</v>
      </c>
      <c r="AX864" s="435" t="str">
        <f t="shared" si="47"/>
        <v>256</v>
      </c>
      <c r="AY864" s="434" t="s">
        <v>102</v>
      </c>
    </row>
    <row r="865" spans="47:51">
      <c r="AU865" s="434">
        <v>2</v>
      </c>
      <c r="AV865" s="434">
        <v>5</v>
      </c>
      <c r="AW865" s="434">
        <v>5</v>
      </c>
      <c r="AX865" s="435" t="str">
        <f t="shared" si="47"/>
        <v>255</v>
      </c>
      <c r="AY865" s="434" t="s">
        <v>102</v>
      </c>
    </row>
    <row r="866" spans="47:51">
      <c r="AU866" s="434">
        <v>2</v>
      </c>
      <c r="AV866" s="434">
        <v>5</v>
      </c>
      <c r="AW866" s="434">
        <v>4</v>
      </c>
      <c r="AX866" s="435" t="str">
        <f t="shared" si="47"/>
        <v>254</v>
      </c>
      <c r="AY866" s="434" t="s">
        <v>102</v>
      </c>
    </row>
    <row r="867" spans="47:51">
      <c r="AU867" s="434">
        <v>2</v>
      </c>
      <c r="AV867" s="434">
        <v>5</v>
      </c>
      <c r="AW867" s="434">
        <v>3</v>
      </c>
      <c r="AX867" s="435" t="str">
        <f t="shared" si="47"/>
        <v>253</v>
      </c>
      <c r="AY867" s="434" t="s">
        <v>102</v>
      </c>
    </row>
    <row r="868" spans="47:51">
      <c r="AU868" s="434">
        <v>2</v>
      </c>
      <c r="AV868" s="434">
        <v>5</v>
      </c>
      <c r="AW868" s="434">
        <v>2</v>
      </c>
      <c r="AX868" s="435" t="str">
        <f t="shared" si="47"/>
        <v>252</v>
      </c>
      <c r="AY868" s="434" t="s">
        <v>102</v>
      </c>
    </row>
    <row r="869" spans="47:51">
      <c r="AU869" s="434">
        <v>2</v>
      </c>
      <c r="AV869" s="434">
        <v>5</v>
      </c>
      <c r="AW869" s="434">
        <v>1</v>
      </c>
      <c r="AX869" s="435" t="str">
        <f t="shared" si="47"/>
        <v>251</v>
      </c>
      <c r="AY869" s="434" t="s">
        <v>102</v>
      </c>
    </row>
    <row r="870" spans="47:51">
      <c r="AU870" s="434">
        <v>2</v>
      </c>
      <c r="AV870" s="434">
        <v>4</v>
      </c>
      <c r="AW870" s="434">
        <v>10</v>
      </c>
      <c r="AX870" s="435" t="str">
        <f t="shared" si="47"/>
        <v>2410</v>
      </c>
      <c r="AY870" s="434" t="s">
        <v>102</v>
      </c>
    </row>
    <row r="871" spans="47:51">
      <c r="AU871" s="434">
        <v>2</v>
      </c>
      <c r="AV871" s="434">
        <v>4</v>
      </c>
      <c r="AW871" s="434">
        <v>9</v>
      </c>
      <c r="AX871" s="435" t="str">
        <f t="shared" si="47"/>
        <v>249</v>
      </c>
      <c r="AY871" s="434" t="s">
        <v>102</v>
      </c>
    </row>
    <row r="872" spans="47:51">
      <c r="AU872" s="434">
        <v>2</v>
      </c>
      <c r="AV872" s="434">
        <v>4</v>
      </c>
      <c r="AW872" s="434">
        <v>8</v>
      </c>
      <c r="AX872" s="435" t="str">
        <f t="shared" si="47"/>
        <v>248</v>
      </c>
      <c r="AY872" s="434" t="s">
        <v>102</v>
      </c>
    </row>
    <row r="873" spans="47:51">
      <c r="AU873" s="434">
        <v>2</v>
      </c>
      <c r="AV873" s="434">
        <v>4</v>
      </c>
      <c r="AW873" s="434">
        <v>7</v>
      </c>
      <c r="AX873" s="435" t="str">
        <f t="shared" si="47"/>
        <v>247</v>
      </c>
      <c r="AY873" s="434" t="s">
        <v>102</v>
      </c>
    </row>
    <row r="874" spans="47:51">
      <c r="AU874" s="434">
        <v>2</v>
      </c>
      <c r="AV874" s="434">
        <v>4</v>
      </c>
      <c r="AW874" s="434">
        <v>6</v>
      </c>
      <c r="AX874" s="435" t="str">
        <f t="shared" si="47"/>
        <v>246</v>
      </c>
      <c r="AY874" s="434" t="s">
        <v>102</v>
      </c>
    </row>
    <row r="875" spans="47:51">
      <c r="AU875" s="434">
        <v>2</v>
      </c>
      <c r="AV875" s="434">
        <v>4</v>
      </c>
      <c r="AW875" s="434">
        <v>5</v>
      </c>
      <c r="AX875" s="435" t="str">
        <f t="shared" si="47"/>
        <v>245</v>
      </c>
      <c r="AY875" s="434" t="s">
        <v>102</v>
      </c>
    </row>
    <row r="876" spans="47:51">
      <c r="AU876" s="434">
        <v>2</v>
      </c>
      <c r="AV876" s="434">
        <v>4</v>
      </c>
      <c r="AW876" s="434">
        <v>4</v>
      </c>
      <c r="AX876" s="435" t="str">
        <f t="shared" si="47"/>
        <v>244</v>
      </c>
      <c r="AY876" s="434" t="s">
        <v>102</v>
      </c>
    </row>
    <row r="877" spans="47:51">
      <c r="AU877" s="434">
        <v>2</v>
      </c>
      <c r="AV877" s="434">
        <v>4</v>
      </c>
      <c r="AW877" s="434">
        <v>3</v>
      </c>
      <c r="AX877" s="435" t="str">
        <f t="shared" si="47"/>
        <v>243</v>
      </c>
      <c r="AY877" s="434" t="s">
        <v>102</v>
      </c>
    </row>
    <row r="878" spans="47:51">
      <c r="AU878" s="434">
        <v>2</v>
      </c>
      <c r="AV878" s="434">
        <v>4</v>
      </c>
      <c r="AW878" s="434">
        <v>2</v>
      </c>
      <c r="AX878" s="435" t="str">
        <f t="shared" si="47"/>
        <v>242</v>
      </c>
      <c r="AY878" s="434" t="s">
        <v>102</v>
      </c>
    </row>
    <row r="879" spans="47:51">
      <c r="AU879" s="434">
        <v>2</v>
      </c>
      <c r="AV879" s="434">
        <v>4</v>
      </c>
      <c r="AW879" s="434">
        <v>1</v>
      </c>
      <c r="AX879" s="435" t="str">
        <f t="shared" si="47"/>
        <v>241</v>
      </c>
      <c r="AY879" s="434" t="s">
        <v>102</v>
      </c>
    </row>
    <row r="880" spans="47:51">
      <c r="AU880" s="434">
        <v>2</v>
      </c>
      <c r="AV880" s="434">
        <v>3</v>
      </c>
      <c r="AW880" s="434">
        <v>10</v>
      </c>
      <c r="AX880" s="435" t="str">
        <f t="shared" si="47"/>
        <v>2310</v>
      </c>
      <c r="AY880" s="434" t="s">
        <v>102</v>
      </c>
    </row>
    <row r="881" spans="47:51">
      <c r="AU881" s="434">
        <v>2</v>
      </c>
      <c r="AV881" s="434">
        <v>3</v>
      </c>
      <c r="AW881" s="434">
        <v>9</v>
      </c>
      <c r="AX881" s="435" t="str">
        <f t="shared" si="47"/>
        <v>239</v>
      </c>
      <c r="AY881" s="434" t="s">
        <v>102</v>
      </c>
    </row>
    <row r="882" spans="47:51">
      <c r="AU882" s="434">
        <v>2</v>
      </c>
      <c r="AV882" s="434">
        <v>3</v>
      </c>
      <c r="AW882" s="434">
        <v>8</v>
      </c>
      <c r="AX882" s="435" t="str">
        <f t="shared" si="47"/>
        <v>238</v>
      </c>
      <c r="AY882" s="434" t="s">
        <v>102</v>
      </c>
    </row>
    <row r="883" spans="47:51">
      <c r="AU883" s="434">
        <v>2</v>
      </c>
      <c r="AV883" s="434">
        <v>3</v>
      </c>
      <c r="AW883" s="434">
        <v>7</v>
      </c>
      <c r="AX883" s="435" t="str">
        <f t="shared" si="47"/>
        <v>237</v>
      </c>
      <c r="AY883" s="434" t="s">
        <v>102</v>
      </c>
    </row>
    <row r="884" spans="47:51">
      <c r="AU884" s="434">
        <v>2</v>
      </c>
      <c r="AV884" s="434">
        <v>3</v>
      </c>
      <c r="AW884" s="434">
        <v>6</v>
      </c>
      <c r="AX884" s="435" t="str">
        <f t="shared" si="47"/>
        <v>236</v>
      </c>
      <c r="AY884" s="434" t="s">
        <v>102</v>
      </c>
    </row>
    <row r="885" spans="47:51">
      <c r="AU885" s="434">
        <v>2</v>
      </c>
      <c r="AV885" s="434">
        <v>3</v>
      </c>
      <c r="AW885" s="434">
        <v>5</v>
      </c>
      <c r="AX885" s="435" t="str">
        <f t="shared" si="47"/>
        <v>235</v>
      </c>
      <c r="AY885" s="434" t="s">
        <v>102</v>
      </c>
    </row>
    <row r="886" spans="47:51">
      <c r="AU886" s="434">
        <v>2</v>
      </c>
      <c r="AV886" s="434">
        <v>3</v>
      </c>
      <c r="AW886" s="434">
        <v>4</v>
      </c>
      <c r="AX886" s="435" t="str">
        <f t="shared" si="47"/>
        <v>234</v>
      </c>
      <c r="AY886" s="434" t="s">
        <v>102</v>
      </c>
    </row>
    <row r="887" spans="47:51">
      <c r="AU887" s="434">
        <v>2</v>
      </c>
      <c r="AV887" s="434">
        <v>3</v>
      </c>
      <c r="AW887" s="434">
        <v>3</v>
      </c>
      <c r="AX887" s="435" t="str">
        <f t="shared" si="47"/>
        <v>233</v>
      </c>
      <c r="AY887" s="434" t="s">
        <v>102</v>
      </c>
    </row>
    <row r="888" spans="47:51">
      <c r="AU888" s="434">
        <v>2</v>
      </c>
      <c r="AV888" s="434">
        <v>3</v>
      </c>
      <c r="AW888" s="434">
        <v>2</v>
      </c>
      <c r="AX888" s="435" t="str">
        <f t="shared" si="47"/>
        <v>232</v>
      </c>
      <c r="AY888" s="434" t="s">
        <v>102</v>
      </c>
    </row>
    <row r="889" spans="47:51">
      <c r="AU889" s="434">
        <v>2</v>
      </c>
      <c r="AV889" s="434">
        <v>3</v>
      </c>
      <c r="AW889" s="434">
        <v>1</v>
      </c>
      <c r="AX889" s="435" t="str">
        <f t="shared" si="47"/>
        <v>231</v>
      </c>
      <c r="AY889" s="434" t="s">
        <v>102</v>
      </c>
    </row>
    <row r="890" spans="47:51">
      <c r="AU890" s="434">
        <v>2</v>
      </c>
      <c r="AV890" s="434">
        <v>2</v>
      </c>
      <c r="AW890" s="434">
        <v>10</v>
      </c>
      <c r="AX890" s="435" t="str">
        <f t="shared" si="47"/>
        <v>2210</v>
      </c>
      <c r="AY890" s="434" t="s">
        <v>102</v>
      </c>
    </row>
    <row r="891" spans="47:51">
      <c r="AU891" s="434">
        <v>2</v>
      </c>
      <c r="AV891" s="434">
        <v>2</v>
      </c>
      <c r="AW891" s="434">
        <v>9</v>
      </c>
      <c r="AX891" s="435" t="str">
        <f t="shared" si="47"/>
        <v>229</v>
      </c>
      <c r="AY891" s="434" t="s">
        <v>102</v>
      </c>
    </row>
    <row r="892" spans="47:51">
      <c r="AU892" s="434">
        <v>2</v>
      </c>
      <c r="AV892" s="434">
        <v>2</v>
      </c>
      <c r="AW892" s="434">
        <v>8</v>
      </c>
      <c r="AX892" s="435" t="str">
        <f t="shared" si="47"/>
        <v>228</v>
      </c>
      <c r="AY892" s="434" t="s">
        <v>102</v>
      </c>
    </row>
    <row r="893" spans="47:51">
      <c r="AU893" s="434">
        <v>2</v>
      </c>
      <c r="AV893" s="434">
        <v>2</v>
      </c>
      <c r="AW893" s="434">
        <v>7</v>
      </c>
      <c r="AX893" s="435" t="str">
        <f t="shared" si="47"/>
        <v>227</v>
      </c>
      <c r="AY893" s="434" t="s">
        <v>102</v>
      </c>
    </row>
    <row r="894" spans="47:51">
      <c r="AU894" s="434">
        <v>2</v>
      </c>
      <c r="AV894" s="434">
        <v>2</v>
      </c>
      <c r="AW894" s="434">
        <v>6</v>
      </c>
      <c r="AX894" s="435" t="str">
        <f t="shared" si="47"/>
        <v>226</v>
      </c>
      <c r="AY894" s="434" t="s">
        <v>102</v>
      </c>
    </row>
    <row r="895" spans="47:51">
      <c r="AU895" s="434">
        <v>2</v>
      </c>
      <c r="AV895" s="434">
        <v>2</v>
      </c>
      <c r="AW895" s="434">
        <v>5</v>
      </c>
      <c r="AX895" s="435" t="str">
        <f t="shared" si="47"/>
        <v>225</v>
      </c>
      <c r="AY895" s="434" t="s">
        <v>102</v>
      </c>
    </row>
    <row r="896" spans="47:51">
      <c r="AU896" s="434">
        <v>2</v>
      </c>
      <c r="AV896" s="434">
        <v>2</v>
      </c>
      <c r="AW896" s="434">
        <v>4</v>
      </c>
      <c r="AX896" s="435" t="str">
        <f t="shared" si="47"/>
        <v>224</v>
      </c>
      <c r="AY896" s="434" t="s">
        <v>102</v>
      </c>
    </row>
    <row r="897" spans="47:51">
      <c r="AU897" s="434">
        <v>2</v>
      </c>
      <c r="AV897" s="434">
        <v>2</v>
      </c>
      <c r="AW897" s="434">
        <v>3</v>
      </c>
      <c r="AX897" s="435" t="str">
        <f t="shared" si="47"/>
        <v>223</v>
      </c>
      <c r="AY897" s="434" t="s">
        <v>102</v>
      </c>
    </row>
    <row r="898" spans="47:51">
      <c r="AU898" s="434">
        <v>2</v>
      </c>
      <c r="AV898" s="434">
        <v>2</v>
      </c>
      <c r="AW898" s="434">
        <v>2</v>
      </c>
      <c r="AX898" s="435" t="str">
        <f t="shared" si="47"/>
        <v>222</v>
      </c>
      <c r="AY898" s="434" t="s">
        <v>102</v>
      </c>
    </row>
    <row r="899" spans="47:51">
      <c r="AU899" s="434">
        <v>2</v>
      </c>
      <c r="AV899" s="434">
        <v>2</v>
      </c>
      <c r="AW899" s="434">
        <v>1</v>
      </c>
      <c r="AX899" s="435" t="str">
        <f t="shared" si="47"/>
        <v>221</v>
      </c>
      <c r="AY899" s="434" t="s">
        <v>102</v>
      </c>
    </row>
    <row r="900" spans="47:51">
      <c r="AU900" s="434">
        <v>2</v>
      </c>
      <c r="AV900" s="434">
        <v>1</v>
      </c>
      <c r="AW900" s="434">
        <v>10</v>
      </c>
      <c r="AX900" s="435" t="str">
        <f t="shared" si="47"/>
        <v>2110</v>
      </c>
      <c r="AY900" s="434" t="s">
        <v>102</v>
      </c>
    </row>
    <row r="901" spans="47:51">
      <c r="AU901" s="434">
        <v>2</v>
      </c>
      <c r="AV901" s="434">
        <v>1</v>
      </c>
      <c r="AW901" s="434">
        <v>9</v>
      </c>
      <c r="AX901" s="435" t="str">
        <f t="shared" si="47"/>
        <v>219</v>
      </c>
      <c r="AY901" s="434" t="s">
        <v>102</v>
      </c>
    </row>
    <row r="902" spans="47:51">
      <c r="AU902" s="434">
        <v>2</v>
      </c>
      <c r="AV902" s="434">
        <v>1</v>
      </c>
      <c r="AW902" s="434">
        <v>8</v>
      </c>
      <c r="AX902" s="435" t="str">
        <f t="shared" si="47"/>
        <v>218</v>
      </c>
      <c r="AY902" s="434" t="s">
        <v>102</v>
      </c>
    </row>
    <row r="903" spans="47:51">
      <c r="AU903" s="434">
        <v>2</v>
      </c>
      <c r="AV903" s="434">
        <v>1</v>
      </c>
      <c r="AW903" s="434">
        <v>7</v>
      </c>
      <c r="AX903" s="435" t="str">
        <f t="shared" si="47"/>
        <v>217</v>
      </c>
      <c r="AY903" s="434" t="s">
        <v>102</v>
      </c>
    </row>
    <row r="904" spans="47:51">
      <c r="AU904" s="434">
        <v>2</v>
      </c>
      <c r="AV904" s="434">
        <v>1</v>
      </c>
      <c r="AW904" s="434">
        <v>6</v>
      </c>
      <c r="AX904" s="435" t="str">
        <f t="shared" si="47"/>
        <v>216</v>
      </c>
      <c r="AY904" s="434" t="s">
        <v>102</v>
      </c>
    </row>
    <row r="905" spans="47:51">
      <c r="AU905" s="434">
        <v>2</v>
      </c>
      <c r="AV905" s="434">
        <v>1</v>
      </c>
      <c r="AW905" s="434">
        <v>5</v>
      </c>
      <c r="AX905" s="435" t="str">
        <f t="shared" si="47"/>
        <v>215</v>
      </c>
      <c r="AY905" s="434" t="s">
        <v>102</v>
      </c>
    </row>
    <row r="906" spans="47:51">
      <c r="AU906" s="434">
        <v>2</v>
      </c>
      <c r="AV906" s="434">
        <v>1</v>
      </c>
      <c r="AW906" s="434">
        <v>4</v>
      </c>
      <c r="AX906" s="435" t="str">
        <f t="shared" si="47"/>
        <v>214</v>
      </c>
      <c r="AY906" s="434" t="s">
        <v>102</v>
      </c>
    </row>
    <row r="907" spans="47:51">
      <c r="AU907" s="434">
        <v>2</v>
      </c>
      <c r="AV907" s="434">
        <v>1</v>
      </c>
      <c r="AW907" s="434">
        <v>3</v>
      </c>
      <c r="AX907" s="435" t="str">
        <f t="shared" ref="AX907:AX970" si="48">AU907&amp;AV907&amp;AW907</f>
        <v>213</v>
      </c>
      <c r="AY907" s="434" t="s">
        <v>102</v>
      </c>
    </row>
    <row r="908" spans="47:51">
      <c r="AU908" s="434">
        <v>2</v>
      </c>
      <c r="AV908" s="434">
        <v>1</v>
      </c>
      <c r="AW908" s="434">
        <v>2</v>
      </c>
      <c r="AX908" s="435" t="str">
        <f t="shared" si="48"/>
        <v>212</v>
      </c>
      <c r="AY908" s="434" t="s">
        <v>102</v>
      </c>
    </row>
    <row r="909" spans="47:51">
      <c r="AU909" s="434">
        <v>2</v>
      </c>
      <c r="AV909" s="434">
        <v>1</v>
      </c>
      <c r="AW909" s="434">
        <v>1</v>
      </c>
      <c r="AX909" s="435" t="str">
        <f t="shared" si="48"/>
        <v>211</v>
      </c>
      <c r="AY909" s="434" t="s">
        <v>102</v>
      </c>
    </row>
    <row r="910" spans="47:51">
      <c r="AU910" s="434">
        <v>1</v>
      </c>
      <c r="AV910" s="434">
        <v>10</v>
      </c>
      <c r="AW910" s="434">
        <v>10</v>
      </c>
      <c r="AX910" s="435" t="str">
        <f t="shared" si="48"/>
        <v>11010</v>
      </c>
      <c r="AY910" s="434" t="s">
        <v>102</v>
      </c>
    </row>
    <row r="911" spans="47:51">
      <c r="AU911" s="434">
        <v>1</v>
      </c>
      <c r="AV911" s="434">
        <v>10</v>
      </c>
      <c r="AW911" s="434">
        <v>9</v>
      </c>
      <c r="AX911" s="435" t="str">
        <f t="shared" si="48"/>
        <v>1109</v>
      </c>
      <c r="AY911" s="434" t="s">
        <v>102</v>
      </c>
    </row>
    <row r="912" spans="47:51">
      <c r="AU912" s="434">
        <v>1</v>
      </c>
      <c r="AV912" s="434">
        <v>10</v>
      </c>
      <c r="AW912" s="434">
        <v>8</v>
      </c>
      <c r="AX912" s="435" t="str">
        <f t="shared" si="48"/>
        <v>1108</v>
      </c>
      <c r="AY912" s="434" t="s">
        <v>102</v>
      </c>
    </row>
    <row r="913" spans="47:51">
      <c r="AU913" s="434">
        <v>1</v>
      </c>
      <c r="AV913" s="434">
        <v>10</v>
      </c>
      <c r="AW913" s="434">
        <v>7</v>
      </c>
      <c r="AX913" s="435" t="str">
        <f t="shared" si="48"/>
        <v>1107</v>
      </c>
      <c r="AY913" s="434" t="s">
        <v>102</v>
      </c>
    </row>
    <row r="914" spans="47:51">
      <c r="AU914" s="434">
        <v>1</v>
      </c>
      <c r="AV914" s="434">
        <v>10</v>
      </c>
      <c r="AW914" s="434">
        <v>6</v>
      </c>
      <c r="AX914" s="435" t="str">
        <f t="shared" si="48"/>
        <v>1106</v>
      </c>
      <c r="AY914" s="434" t="s">
        <v>102</v>
      </c>
    </row>
    <row r="915" spans="47:51">
      <c r="AU915" s="434">
        <v>1</v>
      </c>
      <c r="AV915" s="434">
        <v>10</v>
      </c>
      <c r="AW915" s="434">
        <v>5</v>
      </c>
      <c r="AX915" s="435" t="str">
        <f t="shared" si="48"/>
        <v>1105</v>
      </c>
      <c r="AY915" s="434" t="s">
        <v>102</v>
      </c>
    </row>
    <row r="916" spans="47:51">
      <c r="AU916" s="434">
        <v>1</v>
      </c>
      <c r="AV916" s="434">
        <v>10</v>
      </c>
      <c r="AW916" s="434">
        <v>4</v>
      </c>
      <c r="AX916" s="435" t="str">
        <f t="shared" si="48"/>
        <v>1104</v>
      </c>
      <c r="AY916" s="434" t="s">
        <v>102</v>
      </c>
    </row>
    <row r="917" spans="47:51">
      <c r="AU917" s="434">
        <v>1</v>
      </c>
      <c r="AV917" s="434">
        <v>10</v>
      </c>
      <c r="AW917" s="434">
        <v>3</v>
      </c>
      <c r="AX917" s="435" t="str">
        <f t="shared" si="48"/>
        <v>1103</v>
      </c>
      <c r="AY917" s="434" t="s">
        <v>102</v>
      </c>
    </row>
    <row r="918" spans="47:51">
      <c r="AU918" s="434">
        <v>1</v>
      </c>
      <c r="AV918" s="434">
        <v>10</v>
      </c>
      <c r="AW918" s="434">
        <v>2</v>
      </c>
      <c r="AX918" s="435" t="str">
        <f t="shared" si="48"/>
        <v>1102</v>
      </c>
      <c r="AY918" s="434" t="s">
        <v>102</v>
      </c>
    </row>
    <row r="919" spans="47:51">
      <c r="AU919" s="434">
        <v>1</v>
      </c>
      <c r="AV919" s="434">
        <v>10</v>
      </c>
      <c r="AW919" s="434">
        <v>1</v>
      </c>
      <c r="AX919" s="435" t="str">
        <f t="shared" si="48"/>
        <v>1101</v>
      </c>
      <c r="AY919" s="434" t="s">
        <v>102</v>
      </c>
    </row>
    <row r="920" spans="47:51">
      <c r="AU920" s="434">
        <v>1</v>
      </c>
      <c r="AV920" s="434">
        <v>9</v>
      </c>
      <c r="AW920" s="434">
        <v>10</v>
      </c>
      <c r="AX920" s="435" t="str">
        <f t="shared" si="48"/>
        <v>1910</v>
      </c>
      <c r="AY920" s="434" t="s">
        <v>102</v>
      </c>
    </row>
    <row r="921" spans="47:51">
      <c r="AU921" s="434">
        <v>1</v>
      </c>
      <c r="AV921" s="434">
        <v>9</v>
      </c>
      <c r="AW921" s="434">
        <v>9</v>
      </c>
      <c r="AX921" s="435" t="str">
        <f t="shared" si="48"/>
        <v>199</v>
      </c>
      <c r="AY921" s="434" t="s">
        <v>102</v>
      </c>
    </row>
    <row r="922" spans="47:51">
      <c r="AU922" s="434">
        <v>1</v>
      </c>
      <c r="AV922" s="434">
        <v>9</v>
      </c>
      <c r="AW922" s="434">
        <v>8</v>
      </c>
      <c r="AX922" s="435" t="str">
        <f t="shared" si="48"/>
        <v>198</v>
      </c>
      <c r="AY922" s="434" t="s">
        <v>102</v>
      </c>
    </row>
    <row r="923" spans="47:51">
      <c r="AU923" s="434">
        <v>1</v>
      </c>
      <c r="AV923" s="434">
        <v>9</v>
      </c>
      <c r="AW923" s="434">
        <v>7</v>
      </c>
      <c r="AX923" s="435" t="str">
        <f t="shared" si="48"/>
        <v>197</v>
      </c>
      <c r="AY923" s="434" t="s">
        <v>102</v>
      </c>
    </row>
    <row r="924" spans="47:51">
      <c r="AU924" s="434">
        <v>1</v>
      </c>
      <c r="AV924" s="434">
        <v>9</v>
      </c>
      <c r="AW924" s="434">
        <v>6</v>
      </c>
      <c r="AX924" s="435" t="str">
        <f t="shared" si="48"/>
        <v>196</v>
      </c>
      <c r="AY924" s="434" t="s">
        <v>102</v>
      </c>
    </row>
    <row r="925" spans="47:51">
      <c r="AU925" s="434">
        <v>1</v>
      </c>
      <c r="AV925" s="434">
        <v>9</v>
      </c>
      <c r="AW925" s="434">
        <v>5</v>
      </c>
      <c r="AX925" s="435" t="str">
        <f t="shared" si="48"/>
        <v>195</v>
      </c>
      <c r="AY925" s="434" t="s">
        <v>102</v>
      </c>
    </row>
    <row r="926" spans="47:51">
      <c r="AU926" s="434">
        <v>1</v>
      </c>
      <c r="AV926" s="434">
        <v>9</v>
      </c>
      <c r="AW926" s="434">
        <v>4</v>
      </c>
      <c r="AX926" s="435" t="str">
        <f t="shared" si="48"/>
        <v>194</v>
      </c>
      <c r="AY926" s="434" t="s">
        <v>102</v>
      </c>
    </row>
    <row r="927" spans="47:51">
      <c r="AU927" s="434">
        <v>1</v>
      </c>
      <c r="AV927" s="434">
        <v>9</v>
      </c>
      <c r="AW927" s="434">
        <v>3</v>
      </c>
      <c r="AX927" s="435" t="str">
        <f t="shared" si="48"/>
        <v>193</v>
      </c>
      <c r="AY927" s="434" t="s">
        <v>102</v>
      </c>
    </row>
    <row r="928" spans="47:51">
      <c r="AU928" s="434">
        <v>1</v>
      </c>
      <c r="AV928" s="434">
        <v>9</v>
      </c>
      <c r="AW928" s="434">
        <v>2</v>
      </c>
      <c r="AX928" s="435" t="str">
        <f t="shared" si="48"/>
        <v>192</v>
      </c>
      <c r="AY928" s="434" t="s">
        <v>102</v>
      </c>
    </row>
    <row r="929" spans="47:51">
      <c r="AU929" s="434">
        <v>1</v>
      </c>
      <c r="AV929" s="434">
        <v>9</v>
      </c>
      <c r="AW929" s="434">
        <v>1</v>
      </c>
      <c r="AX929" s="435" t="str">
        <f t="shared" si="48"/>
        <v>191</v>
      </c>
      <c r="AY929" s="434" t="s">
        <v>102</v>
      </c>
    </row>
    <row r="930" spans="47:51">
      <c r="AU930" s="434">
        <v>1</v>
      </c>
      <c r="AV930" s="434">
        <v>8</v>
      </c>
      <c r="AW930" s="434">
        <v>10</v>
      </c>
      <c r="AX930" s="435" t="str">
        <f t="shared" si="48"/>
        <v>1810</v>
      </c>
      <c r="AY930" s="434" t="s">
        <v>102</v>
      </c>
    </row>
    <row r="931" spans="47:51">
      <c r="AU931" s="434">
        <v>1</v>
      </c>
      <c r="AV931" s="434">
        <v>8</v>
      </c>
      <c r="AW931" s="434">
        <v>9</v>
      </c>
      <c r="AX931" s="435" t="str">
        <f t="shared" si="48"/>
        <v>189</v>
      </c>
      <c r="AY931" s="434" t="s">
        <v>102</v>
      </c>
    </row>
    <row r="932" spans="47:51">
      <c r="AU932" s="434">
        <v>1</v>
      </c>
      <c r="AV932" s="434">
        <v>8</v>
      </c>
      <c r="AW932" s="434">
        <v>8</v>
      </c>
      <c r="AX932" s="435" t="str">
        <f t="shared" si="48"/>
        <v>188</v>
      </c>
      <c r="AY932" s="434" t="s">
        <v>102</v>
      </c>
    </row>
    <row r="933" spans="47:51">
      <c r="AU933" s="434">
        <v>1</v>
      </c>
      <c r="AV933" s="434">
        <v>8</v>
      </c>
      <c r="AW933" s="434">
        <v>7</v>
      </c>
      <c r="AX933" s="435" t="str">
        <f t="shared" si="48"/>
        <v>187</v>
      </c>
      <c r="AY933" s="434" t="s">
        <v>102</v>
      </c>
    </row>
    <row r="934" spans="47:51">
      <c r="AU934" s="434">
        <v>1</v>
      </c>
      <c r="AV934" s="434">
        <v>8</v>
      </c>
      <c r="AW934" s="434">
        <v>6</v>
      </c>
      <c r="AX934" s="435" t="str">
        <f t="shared" si="48"/>
        <v>186</v>
      </c>
      <c r="AY934" s="434" t="s">
        <v>102</v>
      </c>
    </row>
    <row r="935" spans="47:51">
      <c r="AU935" s="434">
        <v>1</v>
      </c>
      <c r="AV935" s="434">
        <v>8</v>
      </c>
      <c r="AW935" s="434">
        <v>5</v>
      </c>
      <c r="AX935" s="435" t="str">
        <f t="shared" si="48"/>
        <v>185</v>
      </c>
      <c r="AY935" s="434" t="s">
        <v>102</v>
      </c>
    </row>
    <row r="936" spans="47:51">
      <c r="AU936" s="434">
        <v>1</v>
      </c>
      <c r="AV936" s="434">
        <v>8</v>
      </c>
      <c r="AW936" s="434">
        <v>4</v>
      </c>
      <c r="AX936" s="435" t="str">
        <f t="shared" si="48"/>
        <v>184</v>
      </c>
      <c r="AY936" s="434" t="s">
        <v>102</v>
      </c>
    </row>
    <row r="937" spans="47:51">
      <c r="AU937" s="434">
        <v>1</v>
      </c>
      <c r="AV937" s="434">
        <v>8</v>
      </c>
      <c r="AW937" s="434">
        <v>3</v>
      </c>
      <c r="AX937" s="435" t="str">
        <f t="shared" si="48"/>
        <v>183</v>
      </c>
      <c r="AY937" s="434" t="s">
        <v>102</v>
      </c>
    </row>
    <row r="938" spans="47:51">
      <c r="AU938" s="434">
        <v>1</v>
      </c>
      <c r="AV938" s="434">
        <v>8</v>
      </c>
      <c r="AW938" s="434">
        <v>2</v>
      </c>
      <c r="AX938" s="435" t="str">
        <f t="shared" si="48"/>
        <v>182</v>
      </c>
      <c r="AY938" s="434" t="s">
        <v>102</v>
      </c>
    </row>
    <row r="939" spans="47:51">
      <c r="AU939" s="434">
        <v>1</v>
      </c>
      <c r="AV939" s="434">
        <v>8</v>
      </c>
      <c r="AW939" s="434">
        <v>1</v>
      </c>
      <c r="AX939" s="435" t="str">
        <f t="shared" si="48"/>
        <v>181</v>
      </c>
      <c r="AY939" s="434" t="s">
        <v>102</v>
      </c>
    </row>
    <row r="940" spans="47:51">
      <c r="AU940" s="434">
        <v>1</v>
      </c>
      <c r="AV940" s="434">
        <v>7</v>
      </c>
      <c r="AW940" s="434">
        <v>10</v>
      </c>
      <c r="AX940" s="435" t="str">
        <f t="shared" si="48"/>
        <v>1710</v>
      </c>
      <c r="AY940" s="434" t="s">
        <v>102</v>
      </c>
    </row>
    <row r="941" spans="47:51">
      <c r="AU941" s="434">
        <v>1</v>
      </c>
      <c r="AV941" s="434">
        <v>7</v>
      </c>
      <c r="AW941" s="434">
        <v>9</v>
      </c>
      <c r="AX941" s="435" t="str">
        <f t="shared" si="48"/>
        <v>179</v>
      </c>
      <c r="AY941" s="434" t="s">
        <v>102</v>
      </c>
    </row>
    <row r="942" spans="47:51">
      <c r="AU942" s="434">
        <v>1</v>
      </c>
      <c r="AV942" s="434">
        <v>7</v>
      </c>
      <c r="AW942" s="434">
        <v>8</v>
      </c>
      <c r="AX942" s="435" t="str">
        <f t="shared" si="48"/>
        <v>178</v>
      </c>
      <c r="AY942" s="434" t="s">
        <v>102</v>
      </c>
    </row>
    <row r="943" spans="47:51">
      <c r="AU943" s="434">
        <v>1</v>
      </c>
      <c r="AV943" s="434">
        <v>7</v>
      </c>
      <c r="AW943" s="434">
        <v>7</v>
      </c>
      <c r="AX943" s="435" t="str">
        <f t="shared" si="48"/>
        <v>177</v>
      </c>
      <c r="AY943" s="434" t="s">
        <v>102</v>
      </c>
    </row>
    <row r="944" spans="47:51">
      <c r="AU944" s="434">
        <v>1</v>
      </c>
      <c r="AV944" s="434">
        <v>7</v>
      </c>
      <c r="AW944" s="434">
        <v>6</v>
      </c>
      <c r="AX944" s="435" t="str">
        <f t="shared" si="48"/>
        <v>176</v>
      </c>
      <c r="AY944" s="434" t="s">
        <v>102</v>
      </c>
    </row>
    <row r="945" spans="47:51">
      <c r="AU945" s="434">
        <v>1</v>
      </c>
      <c r="AV945" s="434">
        <v>7</v>
      </c>
      <c r="AW945" s="434">
        <v>5</v>
      </c>
      <c r="AX945" s="435" t="str">
        <f t="shared" si="48"/>
        <v>175</v>
      </c>
      <c r="AY945" s="434" t="s">
        <v>102</v>
      </c>
    </row>
    <row r="946" spans="47:51">
      <c r="AU946" s="434">
        <v>1</v>
      </c>
      <c r="AV946" s="434">
        <v>7</v>
      </c>
      <c r="AW946" s="434">
        <v>4</v>
      </c>
      <c r="AX946" s="435" t="str">
        <f t="shared" si="48"/>
        <v>174</v>
      </c>
      <c r="AY946" s="434" t="s">
        <v>102</v>
      </c>
    </row>
    <row r="947" spans="47:51">
      <c r="AU947" s="434">
        <v>1</v>
      </c>
      <c r="AV947" s="434">
        <v>7</v>
      </c>
      <c r="AW947" s="434">
        <v>3</v>
      </c>
      <c r="AX947" s="435" t="str">
        <f t="shared" si="48"/>
        <v>173</v>
      </c>
      <c r="AY947" s="434" t="s">
        <v>102</v>
      </c>
    </row>
    <row r="948" spans="47:51">
      <c r="AU948" s="434">
        <v>1</v>
      </c>
      <c r="AV948" s="434">
        <v>7</v>
      </c>
      <c r="AW948" s="434">
        <v>2</v>
      </c>
      <c r="AX948" s="435" t="str">
        <f t="shared" si="48"/>
        <v>172</v>
      </c>
      <c r="AY948" s="434" t="s">
        <v>102</v>
      </c>
    </row>
    <row r="949" spans="47:51">
      <c r="AU949" s="434">
        <v>1</v>
      </c>
      <c r="AV949" s="434">
        <v>7</v>
      </c>
      <c r="AW949" s="434">
        <v>1</v>
      </c>
      <c r="AX949" s="435" t="str">
        <f t="shared" si="48"/>
        <v>171</v>
      </c>
      <c r="AY949" s="434" t="s">
        <v>102</v>
      </c>
    </row>
    <row r="950" spans="47:51">
      <c r="AU950" s="434">
        <v>1</v>
      </c>
      <c r="AV950" s="434">
        <v>6</v>
      </c>
      <c r="AW950" s="434">
        <v>10</v>
      </c>
      <c r="AX950" s="435" t="str">
        <f t="shared" si="48"/>
        <v>1610</v>
      </c>
      <c r="AY950" s="434" t="s">
        <v>102</v>
      </c>
    </row>
    <row r="951" spans="47:51">
      <c r="AU951" s="434">
        <v>1</v>
      </c>
      <c r="AV951" s="434">
        <v>6</v>
      </c>
      <c r="AW951" s="434">
        <v>9</v>
      </c>
      <c r="AX951" s="435" t="str">
        <f t="shared" si="48"/>
        <v>169</v>
      </c>
      <c r="AY951" s="434" t="s">
        <v>102</v>
      </c>
    </row>
    <row r="952" spans="47:51">
      <c r="AU952" s="434">
        <v>1</v>
      </c>
      <c r="AV952" s="434">
        <v>6</v>
      </c>
      <c r="AW952" s="434">
        <v>8</v>
      </c>
      <c r="AX952" s="435" t="str">
        <f t="shared" si="48"/>
        <v>168</v>
      </c>
      <c r="AY952" s="434" t="s">
        <v>102</v>
      </c>
    </row>
    <row r="953" spans="47:51">
      <c r="AU953" s="434">
        <v>1</v>
      </c>
      <c r="AV953" s="434">
        <v>6</v>
      </c>
      <c r="AW953" s="434">
        <v>7</v>
      </c>
      <c r="AX953" s="435" t="str">
        <f t="shared" si="48"/>
        <v>167</v>
      </c>
      <c r="AY953" s="434" t="s">
        <v>102</v>
      </c>
    </row>
    <row r="954" spans="47:51">
      <c r="AU954" s="434">
        <v>1</v>
      </c>
      <c r="AV954" s="434">
        <v>6</v>
      </c>
      <c r="AW954" s="434">
        <v>6</v>
      </c>
      <c r="AX954" s="435" t="str">
        <f t="shared" si="48"/>
        <v>166</v>
      </c>
      <c r="AY954" s="434" t="s">
        <v>102</v>
      </c>
    </row>
    <row r="955" spans="47:51">
      <c r="AU955" s="434">
        <v>1</v>
      </c>
      <c r="AV955" s="434">
        <v>6</v>
      </c>
      <c r="AW955" s="434">
        <v>5</v>
      </c>
      <c r="AX955" s="435" t="str">
        <f t="shared" si="48"/>
        <v>165</v>
      </c>
      <c r="AY955" s="434" t="s">
        <v>102</v>
      </c>
    </row>
    <row r="956" spans="47:51">
      <c r="AU956" s="434">
        <v>1</v>
      </c>
      <c r="AV956" s="434">
        <v>6</v>
      </c>
      <c r="AW956" s="434">
        <v>4</v>
      </c>
      <c r="AX956" s="435" t="str">
        <f t="shared" si="48"/>
        <v>164</v>
      </c>
      <c r="AY956" s="434" t="s">
        <v>102</v>
      </c>
    </row>
    <row r="957" spans="47:51">
      <c r="AU957" s="434">
        <v>1</v>
      </c>
      <c r="AV957" s="434">
        <v>6</v>
      </c>
      <c r="AW957" s="434">
        <v>3</v>
      </c>
      <c r="AX957" s="435" t="str">
        <f t="shared" si="48"/>
        <v>163</v>
      </c>
      <c r="AY957" s="434" t="s">
        <v>102</v>
      </c>
    </row>
    <row r="958" spans="47:51">
      <c r="AU958" s="434">
        <v>1</v>
      </c>
      <c r="AV958" s="434">
        <v>6</v>
      </c>
      <c r="AW958" s="434">
        <v>2</v>
      </c>
      <c r="AX958" s="435" t="str">
        <f t="shared" si="48"/>
        <v>162</v>
      </c>
      <c r="AY958" s="434" t="s">
        <v>102</v>
      </c>
    </row>
    <row r="959" spans="47:51">
      <c r="AU959" s="434">
        <v>1</v>
      </c>
      <c r="AV959" s="434">
        <v>6</v>
      </c>
      <c r="AW959" s="434">
        <v>1</v>
      </c>
      <c r="AX959" s="435" t="str">
        <f t="shared" si="48"/>
        <v>161</v>
      </c>
      <c r="AY959" s="434" t="s">
        <v>102</v>
      </c>
    </row>
    <row r="960" spans="47:51">
      <c r="AU960" s="434">
        <v>1</v>
      </c>
      <c r="AV960" s="434">
        <v>5</v>
      </c>
      <c r="AW960" s="434">
        <v>10</v>
      </c>
      <c r="AX960" s="435" t="str">
        <f t="shared" si="48"/>
        <v>1510</v>
      </c>
      <c r="AY960" s="434" t="s">
        <v>102</v>
      </c>
    </row>
    <row r="961" spans="47:51">
      <c r="AU961" s="434">
        <v>1</v>
      </c>
      <c r="AV961" s="434">
        <v>5</v>
      </c>
      <c r="AW961" s="434">
        <v>9</v>
      </c>
      <c r="AX961" s="435" t="str">
        <f t="shared" si="48"/>
        <v>159</v>
      </c>
      <c r="AY961" s="434" t="s">
        <v>102</v>
      </c>
    </row>
    <row r="962" spans="47:51">
      <c r="AU962" s="434">
        <v>1</v>
      </c>
      <c r="AV962" s="434">
        <v>5</v>
      </c>
      <c r="AW962" s="434">
        <v>8</v>
      </c>
      <c r="AX962" s="435" t="str">
        <f t="shared" si="48"/>
        <v>158</v>
      </c>
      <c r="AY962" s="434" t="s">
        <v>102</v>
      </c>
    </row>
    <row r="963" spans="47:51">
      <c r="AU963" s="434">
        <v>1</v>
      </c>
      <c r="AV963" s="434">
        <v>5</v>
      </c>
      <c r="AW963" s="434">
        <v>7</v>
      </c>
      <c r="AX963" s="435" t="str">
        <f t="shared" si="48"/>
        <v>157</v>
      </c>
      <c r="AY963" s="434" t="s">
        <v>102</v>
      </c>
    </row>
    <row r="964" spans="47:51">
      <c r="AU964" s="434">
        <v>1</v>
      </c>
      <c r="AV964" s="434">
        <v>5</v>
      </c>
      <c r="AW964" s="434">
        <v>6</v>
      </c>
      <c r="AX964" s="435" t="str">
        <f t="shared" si="48"/>
        <v>156</v>
      </c>
      <c r="AY964" s="434" t="s">
        <v>102</v>
      </c>
    </row>
    <row r="965" spans="47:51">
      <c r="AU965" s="434">
        <v>1</v>
      </c>
      <c r="AV965" s="434">
        <v>5</v>
      </c>
      <c r="AW965" s="434">
        <v>5</v>
      </c>
      <c r="AX965" s="435" t="str">
        <f t="shared" si="48"/>
        <v>155</v>
      </c>
      <c r="AY965" s="434" t="s">
        <v>102</v>
      </c>
    </row>
    <row r="966" spans="47:51">
      <c r="AU966" s="434">
        <v>1</v>
      </c>
      <c r="AV966" s="434">
        <v>5</v>
      </c>
      <c r="AW966" s="434">
        <v>4</v>
      </c>
      <c r="AX966" s="435" t="str">
        <f t="shared" si="48"/>
        <v>154</v>
      </c>
      <c r="AY966" s="434" t="s">
        <v>102</v>
      </c>
    </row>
    <row r="967" spans="47:51">
      <c r="AU967" s="434">
        <v>1</v>
      </c>
      <c r="AV967" s="434">
        <v>5</v>
      </c>
      <c r="AW967" s="434">
        <v>3</v>
      </c>
      <c r="AX967" s="435" t="str">
        <f t="shared" si="48"/>
        <v>153</v>
      </c>
      <c r="AY967" s="434" t="s">
        <v>102</v>
      </c>
    </row>
    <row r="968" spans="47:51">
      <c r="AU968" s="434">
        <v>1</v>
      </c>
      <c r="AV968" s="434">
        <v>5</v>
      </c>
      <c r="AW968" s="434">
        <v>2</v>
      </c>
      <c r="AX968" s="435" t="str">
        <f t="shared" si="48"/>
        <v>152</v>
      </c>
      <c r="AY968" s="434" t="s">
        <v>102</v>
      </c>
    </row>
    <row r="969" spans="47:51">
      <c r="AU969" s="434">
        <v>1</v>
      </c>
      <c r="AV969" s="434">
        <v>5</v>
      </c>
      <c r="AW969" s="434">
        <v>1</v>
      </c>
      <c r="AX969" s="435" t="str">
        <f t="shared" si="48"/>
        <v>151</v>
      </c>
      <c r="AY969" s="434" t="s">
        <v>102</v>
      </c>
    </row>
    <row r="970" spans="47:51">
      <c r="AU970" s="434">
        <v>1</v>
      </c>
      <c r="AV970" s="434">
        <v>4</v>
      </c>
      <c r="AW970" s="434">
        <v>10</v>
      </c>
      <c r="AX970" s="435" t="str">
        <f t="shared" si="48"/>
        <v>1410</v>
      </c>
      <c r="AY970" s="434" t="s">
        <v>102</v>
      </c>
    </row>
    <row r="971" spans="47:51">
      <c r="AU971" s="434">
        <v>1</v>
      </c>
      <c r="AV971" s="434">
        <v>4</v>
      </c>
      <c r="AW971" s="434">
        <v>9</v>
      </c>
      <c r="AX971" s="435" t="str">
        <f t="shared" ref="AX971:AX1009" si="49">AU971&amp;AV971&amp;AW971</f>
        <v>149</v>
      </c>
      <c r="AY971" s="434" t="s">
        <v>102</v>
      </c>
    </row>
    <row r="972" spans="47:51">
      <c r="AU972" s="434">
        <v>1</v>
      </c>
      <c r="AV972" s="434">
        <v>4</v>
      </c>
      <c r="AW972" s="434">
        <v>8</v>
      </c>
      <c r="AX972" s="435" t="str">
        <f t="shared" si="49"/>
        <v>148</v>
      </c>
      <c r="AY972" s="434" t="s">
        <v>102</v>
      </c>
    </row>
    <row r="973" spans="47:51">
      <c r="AU973" s="434">
        <v>1</v>
      </c>
      <c r="AV973" s="434">
        <v>4</v>
      </c>
      <c r="AW973" s="434">
        <v>7</v>
      </c>
      <c r="AX973" s="435" t="str">
        <f t="shared" si="49"/>
        <v>147</v>
      </c>
      <c r="AY973" s="434" t="s">
        <v>102</v>
      </c>
    </row>
    <row r="974" spans="47:51">
      <c r="AU974" s="434">
        <v>1</v>
      </c>
      <c r="AV974" s="434">
        <v>4</v>
      </c>
      <c r="AW974" s="434">
        <v>6</v>
      </c>
      <c r="AX974" s="435" t="str">
        <f t="shared" si="49"/>
        <v>146</v>
      </c>
      <c r="AY974" s="434" t="s">
        <v>102</v>
      </c>
    </row>
    <row r="975" spans="47:51">
      <c r="AU975" s="434">
        <v>1</v>
      </c>
      <c r="AV975" s="434">
        <v>4</v>
      </c>
      <c r="AW975" s="434">
        <v>5</v>
      </c>
      <c r="AX975" s="435" t="str">
        <f t="shared" si="49"/>
        <v>145</v>
      </c>
      <c r="AY975" s="434" t="s">
        <v>102</v>
      </c>
    </row>
    <row r="976" spans="47:51">
      <c r="AU976" s="434">
        <v>1</v>
      </c>
      <c r="AV976" s="434">
        <v>4</v>
      </c>
      <c r="AW976" s="434">
        <v>4</v>
      </c>
      <c r="AX976" s="435" t="str">
        <f t="shared" si="49"/>
        <v>144</v>
      </c>
      <c r="AY976" s="434" t="s">
        <v>102</v>
      </c>
    </row>
    <row r="977" spans="47:51">
      <c r="AU977" s="434">
        <v>1</v>
      </c>
      <c r="AV977" s="434">
        <v>4</v>
      </c>
      <c r="AW977" s="434">
        <v>3</v>
      </c>
      <c r="AX977" s="435" t="str">
        <f t="shared" si="49"/>
        <v>143</v>
      </c>
      <c r="AY977" s="434" t="s">
        <v>102</v>
      </c>
    </row>
    <row r="978" spans="47:51">
      <c r="AU978" s="434">
        <v>1</v>
      </c>
      <c r="AV978" s="434">
        <v>4</v>
      </c>
      <c r="AW978" s="434">
        <v>2</v>
      </c>
      <c r="AX978" s="435" t="str">
        <f t="shared" si="49"/>
        <v>142</v>
      </c>
      <c r="AY978" s="434" t="s">
        <v>102</v>
      </c>
    </row>
    <row r="979" spans="47:51">
      <c r="AU979" s="434">
        <v>1</v>
      </c>
      <c r="AV979" s="434">
        <v>4</v>
      </c>
      <c r="AW979" s="434">
        <v>1</v>
      </c>
      <c r="AX979" s="435" t="str">
        <f t="shared" si="49"/>
        <v>141</v>
      </c>
      <c r="AY979" s="434" t="s">
        <v>102</v>
      </c>
    </row>
    <row r="980" spans="47:51">
      <c r="AU980" s="434">
        <v>1</v>
      </c>
      <c r="AV980" s="434">
        <v>3</v>
      </c>
      <c r="AW980" s="434">
        <v>10</v>
      </c>
      <c r="AX980" s="435" t="str">
        <f t="shared" si="49"/>
        <v>1310</v>
      </c>
      <c r="AY980" s="434" t="s">
        <v>102</v>
      </c>
    </row>
    <row r="981" spans="47:51">
      <c r="AU981" s="434">
        <v>1</v>
      </c>
      <c r="AV981" s="434">
        <v>3</v>
      </c>
      <c r="AW981" s="434">
        <v>9</v>
      </c>
      <c r="AX981" s="435" t="str">
        <f t="shared" si="49"/>
        <v>139</v>
      </c>
      <c r="AY981" s="434" t="s">
        <v>102</v>
      </c>
    </row>
    <row r="982" spans="47:51">
      <c r="AU982" s="434">
        <v>1</v>
      </c>
      <c r="AV982" s="434">
        <v>3</v>
      </c>
      <c r="AW982" s="434">
        <v>8</v>
      </c>
      <c r="AX982" s="435" t="str">
        <f t="shared" si="49"/>
        <v>138</v>
      </c>
      <c r="AY982" s="434" t="s">
        <v>102</v>
      </c>
    </row>
    <row r="983" spans="47:51">
      <c r="AU983" s="434">
        <v>1</v>
      </c>
      <c r="AV983" s="434">
        <v>3</v>
      </c>
      <c r="AW983" s="434">
        <v>7</v>
      </c>
      <c r="AX983" s="435" t="str">
        <f t="shared" si="49"/>
        <v>137</v>
      </c>
      <c r="AY983" s="434" t="s">
        <v>102</v>
      </c>
    </row>
    <row r="984" spans="47:51">
      <c r="AU984" s="434">
        <v>1</v>
      </c>
      <c r="AV984" s="434">
        <v>3</v>
      </c>
      <c r="AW984" s="434">
        <v>6</v>
      </c>
      <c r="AX984" s="435" t="str">
        <f t="shared" si="49"/>
        <v>136</v>
      </c>
      <c r="AY984" s="434" t="s">
        <v>102</v>
      </c>
    </row>
    <row r="985" spans="47:51">
      <c r="AU985" s="434">
        <v>1</v>
      </c>
      <c r="AV985" s="434">
        <v>3</v>
      </c>
      <c r="AW985" s="434">
        <v>5</v>
      </c>
      <c r="AX985" s="435" t="str">
        <f t="shared" si="49"/>
        <v>135</v>
      </c>
      <c r="AY985" s="434" t="s">
        <v>102</v>
      </c>
    </row>
    <row r="986" spans="47:51">
      <c r="AU986" s="434">
        <v>1</v>
      </c>
      <c r="AV986" s="434">
        <v>3</v>
      </c>
      <c r="AW986" s="434">
        <v>4</v>
      </c>
      <c r="AX986" s="435" t="str">
        <f t="shared" si="49"/>
        <v>134</v>
      </c>
      <c r="AY986" s="434" t="s">
        <v>102</v>
      </c>
    </row>
    <row r="987" spans="47:51">
      <c r="AU987" s="434">
        <v>1</v>
      </c>
      <c r="AV987" s="434">
        <v>3</v>
      </c>
      <c r="AW987" s="434">
        <v>3</v>
      </c>
      <c r="AX987" s="435" t="str">
        <f t="shared" si="49"/>
        <v>133</v>
      </c>
      <c r="AY987" s="434" t="s">
        <v>102</v>
      </c>
    </row>
    <row r="988" spans="47:51">
      <c r="AU988" s="434">
        <v>1</v>
      </c>
      <c r="AV988" s="434">
        <v>3</v>
      </c>
      <c r="AW988" s="434">
        <v>2</v>
      </c>
      <c r="AX988" s="435" t="str">
        <f t="shared" si="49"/>
        <v>132</v>
      </c>
      <c r="AY988" s="434" t="s">
        <v>102</v>
      </c>
    </row>
    <row r="989" spans="47:51">
      <c r="AU989" s="434">
        <v>1</v>
      </c>
      <c r="AV989" s="434">
        <v>3</v>
      </c>
      <c r="AW989" s="434">
        <v>1</v>
      </c>
      <c r="AX989" s="435" t="str">
        <f t="shared" si="49"/>
        <v>131</v>
      </c>
      <c r="AY989" s="434" t="s">
        <v>102</v>
      </c>
    </row>
    <row r="990" spans="47:51">
      <c r="AU990" s="434">
        <v>1</v>
      </c>
      <c r="AV990" s="434">
        <v>2</v>
      </c>
      <c r="AW990" s="434">
        <v>10</v>
      </c>
      <c r="AX990" s="435" t="str">
        <f t="shared" si="49"/>
        <v>1210</v>
      </c>
      <c r="AY990" s="434" t="s">
        <v>102</v>
      </c>
    </row>
    <row r="991" spans="47:51">
      <c r="AU991" s="434">
        <v>1</v>
      </c>
      <c r="AV991" s="434">
        <v>2</v>
      </c>
      <c r="AW991" s="434">
        <v>9</v>
      </c>
      <c r="AX991" s="435" t="str">
        <f t="shared" si="49"/>
        <v>129</v>
      </c>
      <c r="AY991" s="434" t="s">
        <v>102</v>
      </c>
    </row>
    <row r="992" spans="47:51">
      <c r="AU992" s="434">
        <v>1</v>
      </c>
      <c r="AV992" s="434">
        <v>2</v>
      </c>
      <c r="AW992" s="434">
        <v>8</v>
      </c>
      <c r="AX992" s="435" t="str">
        <f t="shared" si="49"/>
        <v>128</v>
      </c>
      <c r="AY992" s="434" t="s">
        <v>102</v>
      </c>
    </row>
    <row r="993" spans="47:51">
      <c r="AU993" s="434">
        <v>1</v>
      </c>
      <c r="AV993" s="434">
        <v>2</v>
      </c>
      <c r="AW993" s="434">
        <v>7</v>
      </c>
      <c r="AX993" s="435" t="str">
        <f t="shared" si="49"/>
        <v>127</v>
      </c>
      <c r="AY993" s="434" t="s">
        <v>102</v>
      </c>
    </row>
    <row r="994" spans="47:51">
      <c r="AU994" s="434">
        <v>1</v>
      </c>
      <c r="AV994" s="434">
        <v>2</v>
      </c>
      <c r="AW994" s="434">
        <v>6</v>
      </c>
      <c r="AX994" s="435" t="str">
        <f t="shared" si="49"/>
        <v>126</v>
      </c>
      <c r="AY994" s="434" t="s">
        <v>102</v>
      </c>
    </row>
    <row r="995" spans="47:51">
      <c r="AU995" s="434">
        <v>1</v>
      </c>
      <c r="AV995" s="434">
        <v>2</v>
      </c>
      <c r="AW995" s="434">
        <v>5</v>
      </c>
      <c r="AX995" s="435" t="str">
        <f t="shared" si="49"/>
        <v>125</v>
      </c>
      <c r="AY995" s="434" t="s">
        <v>102</v>
      </c>
    </row>
    <row r="996" spans="47:51">
      <c r="AU996" s="434">
        <v>1</v>
      </c>
      <c r="AV996" s="434">
        <v>2</v>
      </c>
      <c r="AW996" s="434">
        <v>4</v>
      </c>
      <c r="AX996" s="435" t="str">
        <f t="shared" si="49"/>
        <v>124</v>
      </c>
      <c r="AY996" s="434" t="s">
        <v>102</v>
      </c>
    </row>
    <row r="997" spans="47:51">
      <c r="AU997" s="434">
        <v>1</v>
      </c>
      <c r="AV997" s="434">
        <v>2</v>
      </c>
      <c r="AW997" s="434">
        <v>3</v>
      </c>
      <c r="AX997" s="435" t="str">
        <f t="shared" si="49"/>
        <v>123</v>
      </c>
      <c r="AY997" s="434" t="s">
        <v>102</v>
      </c>
    </row>
    <row r="998" spans="47:51">
      <c r="AU998" s="434">
        <v>1</v>
      </c>
      <c r="AV998" s="434">
        <v>2</v>
      </c>
      <c r="AW998" s="434">
        <v>2</v>
      </c>
      <c r="AX998" s="435" t="str">
        <f t="shared" si="49"/>
        <v>122</v>
      </c>
      <c r="AY998" s="434" t="s">
        <v>102</v>
      </c>
    </row>
    <row r="999" spans="47:51">
      <c r="AU999" s="434">
        <v>1</v>
      </c>
      <c r="AV999" s="434">
        <v>2</v>
      </c>
      <c r="AW999" s="434">
        <v>1</v>
      </c>
      <c r="AX999" s="435" t="str">
        <f t="shared" si="49"/>
        <v>121</v>
      </c>
      <c r="AY999" s="434" t="s">
        <v>102</v>
      </c>
    </row>
    <row r="1000" spans="47:51">
      <c r="AU1000" s="434">
        <v>1</v>
      </c>
      <c r="AV1000" s="434">
        <v>1</v>
      </c>
      <c r="AW1000" s="434">
        <v>10</v>
      </c>
      <c r="AX1000" s="435" t="str">
        <f t="shared" si="49"/>
        <v>1110</v>
      </c>
      <c r="AY1000" s="434" t="s">
        <v>102</v>
      </c>
    </row>
    <row r="1001" spans="47:51">
      <c r="AU1001" s="434">
        <v>1</v>
      </c>
      <c r="AV1001" s="434">
        <v>1</v>
      </c>
      <c r="AW1001" s="434">
        <v>9</v>
      </c>
      <c r="AX1001" s="435" t="str">
        <f t="shared" si="49"/>
        <v>119</v>
      </c>
      <c r="AY1001" s="434" t="s">
        <v>102</v>
      </c>
    </row>
    <row r="1002" spans="47:51">
      <c r="AU1002" s="434">
        <v>1</v>
      </c>
      <c r="AV1002" s="434">
        <v>1</v>
      </c>
      <c r="AW1002" s="434">
        <v>8</v>
      </c>
      <c r="AX1002" s="435" t="str">
        <f t="shared" si="49"/>
        <v>118</v>
      </c>
      <c r="AY1002" s="434" t="s">
        <v>102</v>
      </c>
    </row>
    <row r="1003" spans="47:51">
      <c r="AU1003" s="434">
        <v>1</v>
      </c>
      <c r="AV1003" s="434">
        <v>1</v>
      </c>
      <c r="AW1003" s="434">
        <v>7</v>
      </c>
      <c r="AX1003" s="435" t="str">
        <f t="shared" si="49"/>
        <v>117</v>
      </c>
      <c r="AY1003" s="434" t="s">
        <v>102</v>
      </c>
    </row>
    <row r="1004" spans="47:51">
      <c r="AU1004" s="434">
        <v>1</v>
      </c>
      <c r="AV1004" s="434">
        <v>1</v>
      </c>
      <c r="AW1004" s="434">
        <v>6</v>
      </c>
      <c r="AX1004" s="435" t="str">
        <f t="shared" si="49"/>
        <v>116</v>
      </c>
      <c r="AY1004" s="434" t="s">
        <v>102</v>
      </c>
    </row>
    <row r="1005" spans="47:51">
      <c r="AU1005" s="434">
        <v>1</v>
      </c>
      <c r="AV1005" s="434">
        <v>1</v>
      </c>
      <c r="AW1005" s="434">
        <v>5</v>
      </c>
      <c r="AX1005" s="435" t="str">
        <f t="shared" si="49"/>
        <v>115</v>
      </c>
      <c r="AY1005" s="434" t="s">
        <v>102</v>
      </c>
    </row>
    <row r="1006" spans="47:51">
      <c r="AU1006" s="434">
        <v>1</v>
      </c>
      <c r="AV1006" s="434">
        <v>1</v>
      </c>
      <c r="AW1006" s="434">
        <v>4</v>
      </c>
      <c r="AX1006" s="435" t="str">
        <f t="shared" si="49"/>
        <v>114</v>
      </c>
      <c r="AY1006" s="434" t="s">
        <v>102</v>
      </c>
    </row>
    <row r="1007" spans="47:51">
      <c r="AU1007" s="434">
        <v>1</v>
      </c>
      <c r="AV1007" s="434">
        <v>1</v>
      </c>
      <c r="AW1007" s="434">
        <v>3</v>
      </c>
      <c r="AX1007" s="435" t="str">
        <f t="shared" si="49"/>
        <v>113</v>
      </c>
      <c r="AY1007" s="434" t="s">
        <v>102</v>
      </c>
    </row>
    <row r="1008" spans="47:51">
      <c r="AU1008" s="434">
        <v>1</v>
      </c>
      <c r="AV1008" s="434">
        <v>1</v>
      </c>
      <c r="AW1008" s="434">
        <v>2</v>
      </c>
      <c r="AX1008" s="435" t="str">
        <f t="shared" si="49"/>
        <v>112</v>
      </c>
      <c r="AY1008" s="434" t="s">
        <v>102</v>
      </c>
    </row>
    <row r="1009" spans="47:51">
      <c r="AU1009" s="434">
        <v>1</v>
      </c>
      <c r="AV1009" s="434">
        <v>1</v>
      </c>
      <c r="AW1009" s="434">
        <v>1</v>
      </c>
      <c r="AX1009" s="435" t="str">
        <f t="shared" si="49"/>
        <v>111</v>
      </c>
      <c r="AY1009" s="434" t="s">
        <v>102</v>
      </c>
    </row>
  </sheetData>
  <sheetProtection algorithmName="SHA-512" hashValue="UURjKZyR2b9wp7z+JKggCjBmisqz0wIbcXqjYa4tTvUlPZaj/Gp+2HQaeAI3/1bbIS4Y9OSoAbF8tccABl4gng==" saltValue="kXEPrsVA90g4WJI6DDC8ug==" spinCount="100000" sheet="1" objects="1" scenarios="1" formatColumns="0" formatRows="0"/>
  <autoFilter ref="A9:AO32" xr:uid="{C4F770FF-AE0A-4B29-BF61-3506B32836CB}">
    <filterColumn colId="7" showButton="0"/>
  </autoFilter>
  <mergeCells count="17">
    <mergeCell ref="S8:AF8"/>
    <mergeCell ref="F3:G3"/>
    <mergeCell ref="F4:G4"/>
    <mergeCell ref="F5:G5"/>
    <mergeCell ref="F6:G6"/>
    <mergeCell ref="A8:C8"/>
    <mergeCell ref="D8:F8"/>
    <mergeCell ref="G8:J8"/>
    <mergeCell ref="K8:R8"/>
    <mergeCell ref="C5:D5"/>
    <mergeCell ref="C6:D6"/>
    <mergeCell ref="K5:L5"/>
    <mergeCell ref="A2:O2"/>
    <mergeCell ref="C3:D3"/>
    <mergeCell ref="K3:N3"/>
    <mergeCell ref="C4:D4"/>
    <mergeCell ref="K4:L4"/>
  </mergeCells>
  <conditionalFormatting sqref="W9:W500">
    <cfRule type="cellIs" dxfId="9" priority="2" operator="equal">
      <formula>"Completed"</formula>
    </cfRule>
  </conditionalFormatting>
  <conditionalFormatting sqref="W10:W500">
    <cfRule type="cellIs" dxfId="8" priority="1" operator="equal">
      <formula>"Not Implemented"</formula>
    </cfRule>
    <cfRule type="cellIs" dxfId="7" priority="3" operator="equal">
      <formula>"Implementation Pending"</formula>
    </cfRule>
    <cfRule type="cellIs" dxfId="6" priority="4" operator="equal">
      <formula>"Decision Pending"</formula>
    </cfRule>
    <cfRule type="cellIs" dxfId="5" priority="5" operator="equal">
      <formula>"Open"</formula>
    </cfRule>
  </conditionalFormatting>
  <dataValidations count="4">
    <dataValidation type="list" allowBlank="1" showInputMessage="1" showErrorMessage="1" sqref="Q15:Q500 Q10:Q13 AC10:AC500" xr:uid="{CED036AE-782D-46AD-802F-79CF66F3139E}">
      <formula1>$AR$10:$AR$12</formula1>
    </dataValidation>
    <dataValidation type="list" allowBlank="1" showInputMessage="1" showErrorMessage="1" sqref="W10:W500" xr:uid="{69C090DC-DFEA-4E6A-AB48-97D3B0157036}">
      <formula1>$AS$10:$AS$15</formula1>
    </dataValidation>
    <dataValidation type="list" allowBlank="1" showInputMessage="1" showErrorMessage="1" sqref="L10:L500 N10:N500 H10:H500 Z10:AB500" xr:uid="{32551A96-20A6-4B0C-A513-4B573D6BA968}">
      <formula1>$AQ$10:$AQ$19</formula1>
    </dataValidation>
    <dataValidation type="list" allowBlank="1" showInputMessage="1" showErrorMessage="1" sqref="M6:N7 J6 K7" xr:uid="{EF340FD9-A1D9-4CC1-A173-92C811618AD6}">
      <formula1>$AP$10:$AP$12</formula1>
    </dataValidation>
  </dataValidations>
  <hyperlinks>
    <hyperlink ref="A1" location="Index!A1" display="Back to Index" xr:uid="{77660176-44F4-4C0B-8CE0-733D0614637A}"/>
  </hyperlinks>
  <pageMargins left="0.7" right="0.7" top="0.91666666666666663" bottom="0.75" header="0.3" footer="0.3"/>
  <pageSetup orientation="portrait" r:id="rId1"/>
  <headerFooter>
    <oddHeader>&amp;L&amp;"Arial,Bold"Supplier PPAP Workbook&amp;R&amp;G</oddHeader>
    <oddFooter>&amp;L 04-0034
REV 02
Effective: 24-FEB-2023&amp;C&amp;A&amp;RPage &amp;P of &amp;N</oddFooter>
  </headerFooter>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3">
    <pageSetUpPr fitToPage="1"/>
  </sheetPr>
  <dimension ref="A1:J45"/>
  <sheetViews>
    <sheetView showGridLines="0" topLeftCell="A7" zoomScaleNormal="100" workbookViewId="0">
      <selection activeCell="F26" sqref="F26"/>
    </sheetView>
  </sheetViews>
  <sheetFormatPr defaultRowHeight="12.5"/>
  <cols>
    <col min="1" max="1" width="6.54296875" customWidth="1"/>
    <col min="2" max="5" width="4.6328125" customWidth="1"/>
    <col min="6" max="6" width="35" customWidth="1"/>
    <col min="7" max="7" width="7.54296875" customWidth="1"/>
    <col min="8" max="8" width="24.90625" customWidth="1"/>
    <col min="9" max="9" width="7.453125" customWidth="1"/>
    <col min="10" max="10" width="21.54296875" customWidth="1"/>
  </cols>
  <sheetData>
    <row r="1" spans="1:10">
      <c r="A1" s="213" t="s">
        <v>44</v>
      </c>
      <c r="B1" s="14"/>
      <c r="C1" s="14"/>
      <c r="D1" s="14"/>
      <c r="E1" s="14"/>
      <c r="F1" s="14"/>
      <c r="G1" s="14"/>
      <c r="H1" s="14"/>
      <c r="I1" s="14"/>
      <c r="J1" s="14"/>
    </row>
    <row r="3" spans="1:10">
      <c r="A3" t="s">
        <v>103</v>
      </c>
      <c r="D3" s="11"/>
      <c r="E3" s="11"/>
      <c r="F3" s="11"/>
      <c r="G3" s="11"/>
      <c r="H3" s="15" t="s">
        <v>104</v>
      </c>
      <c r="I3" s="12"/>
      <c r="J3" s="11"/>
    </row>
    <row r="4" spans="1:10">
      <c r="A4" t="s">
        <v>105</v>
      </c>
      <c r="H4" s="15" t="s">
        <v>106</v>
      </c>
      <c r="I4" s="11"/>
      <c r="J4" s="11"/>
    </row>
    <row r="5" spans="1:10">
      <c r="B5" s="11"/>
      <c r="C5" s="11"/>
      <c r="D5" s="11"/>
      <c r="E5" s="11"/>
      <c r="F5" s="11"/>
      <c r="G5" s="11"/>
      <c r="H5" s="15" t="s">
        <v>107</v>
      </c>
      <c r="I5" s="12"/>
      <c r="J5" s="11"/>
    </row>
    <row r="7" spans="1:10" ht="100.5" customHeight="1">
      <c r="A7" s="5" t="s">
        <v>108</v>
      </c>
      <c r="B7" s="229" t="s">
        <v>109</v>
      </c>
      <c r="C7" s="230" t="s">
        <v>110</v>
      </c>
      <c r="D7" s="230" t="s">
        <v>111</v>
      </c>
      <c r="E7" s="231" t="s">
        <v>112</v>
      </c>
      <c r="F7" s="32" t="s">
        <v>113</v>
      </c>
      <c r="G7" s="33" t="s">
        <v>114</v>
      </c>
      <c r="H7" s="32" t="s">
        <v>115</v>
      </c>
      <c r="I7" s="33" t="s">
        <v>114</v>
      </c>
      <c r="J7" s="32" t="s">
        <v>116</v>
      </c>
    </row>
    <row r="8" spans="1:10">
      <c r="A8" s="31"/>
      <c r="B8" s="26"/>
      <c r="C8" s="26"/>
      <c r="D8" s="26"/>
      <c r="E8" s="26"/>
      <c r="F8" s="30"/>
      <c r="G8" s="29"/>
      <c r="H8" s="28"/>
      <c r="I8" s="29"/>
      <c r="J8" s="28"/>
    </row>
    <row r="9" spans="1:10">
      <c r="A9" s="27"/>
      <c r="B9" s="26"/>
      <c r="C9" s="26"/>
      <c r="D9" s="26"/>
      <c r="E9" s="25"/>
      <c r="F9" s="24"/>
      <c r="G9" s="23"/>
      <c r="H9" s="22"/>
      <c r="I9" s="23"/>
      <c r="J9" s="22"/>
    </row>
    <row r="10" spans="1:10">
      <c r="A10" s="27"/>
      <c r="B10" s="26"/>
      <c r="C10" s="26"/>
      <c r="D10" s="26"/>
      <c r="E10" s="25"/>
      <c r="F10" s="24"/>
      <c r="G10" s="23"/>
      <c r="H10" s="22"/>
      <c r="I10" s="23"/>
      <c r="J10" s="22"/>
    </row>
    <row r="11" spans="1:10">
      <c r="A11" s="27"/>
      <c r="B11" s="26"/>
      <c r="C11" s="26"/>
      <c r="D11" s="26"/>
      <c r="E11" s="25"/>
      <c r="F11" s="24"/>
      <c r="G11" s="23"/>
      <c r="H11" s="22"/>
      <c r="I11" s="23"/>
      <c r="J11" s="22"/>
    </row>
    <row r="12" spans="1:10">
      <c r="A12" s="27"/>
      <c r="B12" s="26"/>
      <c r="C12" s="26"/>
      <c r="D12" s="26"/>
      <c r="E12" s="25"/>
      <c r="F12" s="24"/>
      <c r="G12" s="23"/>
      <c r="H12" s="22"/>
      <c r="I12" s="23"/>
      <c r="J12" s="22"/>
    </row>
    <row r="13" spans="1:10">
      <c r="A13" s="27"/>
      <c r="B13" s="26"/>
      <c r="C13" s="26"/>
      <c r="D13" s="26"/>
      <c r="E13" s="25"/>
      <c r="F13" s="24"/>
      <c r="G13" s="23"/>
      <c r="H13" s="22"/>
      <c r="I13" s="23"/>
      <c r="J13" s="22"/>
    </row>
    <row r="14" spans="1:10">
      <c r="A14" s="27"/>
      <c r="B14" s="26"/>
      <c r="C14" s="26"/>
      <c r="D14" s="26"/>
      <c r="E14" s="25"/>
      <c r="F14" s="24"/>
      <c r="G14" s="23"/>
      <c r="H14" s="22"/>
      <c r="I14" s="23"/>
      <c r="J14" s="22"/>
    </row>
    <row r="15" spans="1:10">
      <c r="A15" s="27"/>
      <c r="B15" s="26"/>
      <c r="C15" s="26"/>
      <c r="D15" s="26"/>
      <c r="E15" s="25"/>
      <c r="F15" s="24"/>
      <c r="G15" s="23"/>
      <c r="H15" s="22"/>
      <c r="I15" s="23"/>
      <c r="J15" s="22"/>
    </row>
    <row r="16" spans="1:10">
      <c r="A16" s="27"/>
      <c r="B16" s="26"/>
      <c r="C16" s="26"/>
      <c r="D16" s="26"/>
      <c r="E16" s="25"/>
      <c r="F16" s="24"/>
      <c r="G16" s="23"/>
      <c r="H16" s="22"/>
      <c r="I16" s="23"/>
      <c r="J16" s="22"/>
    </row>
    <row r="17" spans="1:10">
      <c r="A17" s="27"/>
      <c r="B17" s="26"/>
      <c r="C17" s="26"/>
      <c r="D17" s="26"/>
      <c r="E17" s="25"/>
      <c r="F17" s="24"/>
      <c r="G17" s="23"/>
      <c r="H17" s="22"/>
      <c r="I17" s="23"/>
      <c r="J17" s="22"/>
    </row>
    <row r="18" spans="1:10">
      <c r="A18" s="27"/>
      <c r="B18" s="26"/>
      <c r="C18" s="26"/>
      <c r="D18" s="26"/>
      <c r="E18" s="25"/>
      <c r="F18" s="24"/>
      <c r="G18" s="23"/>
      <c r="H18" s="22"/>
      <c r="I18" s="23"/>
      <c r="J18" s="22"/>
    </row>
    <row r="19" spans="1:10">
      <c r="A19" s="27"/>
      <c r="B19" s="26"/>
      <c r="C19" s="26"/>
      <c r="D19" s="26"/>
      <c r="E19" s="25"/>
      <c r="F19" s="24"/>
      <c r="G19" s="23"/>
      <c r="H19" s="22"/>
      <c r="I19" s="23"/>
      <c r="J19" s="22"/>
    </row>
    <row r="20" spans="1:10">
      <c r="A20" s="27"/>
      <c r="B20" s="26"/>
      <c r="C20" s="26"/>
      <c r="D20" s="26"/>
      <c r="E20" s="25"/>
      <c r="F20" s="24"/>
      <c r="G20" s="23"/>
      <c r="H20" s="22"/>
      <c r="I20" s="23"/>
      <c r="J20" s="22"/>
    </row>
    <row r="21" spans="1:10">
      <c r="A21" s="27"/>
      <c r="B21" s="26"/>
      <c r="C21" s="26"/>
      <c r="D21" s="26"/>
      <c r="E21" s="25"/>
      <c r="F21" s="24"/>
      <c r="G21" s="23"/>
      <c r="H21" s="22"/>
      <c r="I21" s="23"/>
      <c r="J21" s="22"/>
    </row>
    <row r="22" spans="1:10">
      <c r="A22" s="27"/>
      <c r="B22" s="26"/>
      <c r="C22" s="26"/>
      <c r="D22" s="26"/>
      <c r="E22" s="25"/>
      <c r="F22" s="24"/>
      <c r="G22" s="23"/>
      <c r="H22" s="22"/>
      <c r="I22" s="23"/>
      <c r="J22" s="22"/>
    </row>
    <row r="23" spans="1:10">
      <c r="A23" s="27"/>
      <c r="B23" s="26"/>
      <c r="C23" s="26"/>
      <c r="D23" s="26"/>
      <c r="E23" s="25"/>
      <c r="F23" s="24"/>
      <c r="G23" s="23"/>
      <c r="H23" s="22"/>
      <c r="I23" s="23"/>
      <c r="J23" s="22"/>
    </row>
    <row r="24" spans="1:10">
      <c r="A24" s="27"/>
      <c r="B24" s="26"/>
      <c r="C24" s="26"/>
      <c r="D24" s="26"/>
      <c r="E24" s="25"/>
      <c r="F24" s="24"/>
      <c r="G24" s="23"/>
      <c r="H24" s="22"/>
      <c r="I24" s="23"/>
      <c r="J24" s="22"/>
    </row>
    <row r="25" spans="1:10">
      <c r="A25" s="27"/>
      <c r="B25" s="26"/>
      <c r="C25" s="26"/>
      <c r="D25" s="26"/>
      <c r="E25" s="25"/>
      <c r="F25" s="24"/>
      <c r="G25" s="23"/>
      <c r="H25" s="22"/>
      <c r="I25" s="23"/>
      <c r="J25" s="22"/>
    </row>
    <row r="26" spans="1:10">
      <c r="A26" s="27"/>
      <c r="B26" s="26"/>
      <c r="C26" s="26"/>
      <c r="D26" s="26"/>
      <c r="E26" s="25"/>
      <c r="F26" s="24"/>
      <c r="G26" s="23"/>
      <c r="H26" s="22"/>
      <c r="I26" s="23"/>
      <c r="J26" s="22"/>
    </row>
    <row r="27" spans="1:10">
      <c r="A27" s="27"/>
      <c r="B27" s="26"/>
      <c r="C27" s="26"/>
      <c r="D27" s="26"/>
      <c r="E27" s="25"/>
      <c r="F27" s="24"/>
      <c r="G27" s="23"/>
      <c r="H27" s="22"/>
      <c r="I27" s="23"/>
      <c r="J27" s="22"/>
    </row>
    <row r="28" spans="1:10">
      <c r="A28" s="27"/>
      <c r="B28" s="26"/>
      <c r="C28" s="26"/>
      <c r="D28" s="26"/>
      <c r="E28" s="25"/>
      <c r="F28" s="24"/>
      <c r="G28" s="23"/>
      <c r="H28" s="22"/>
      <c r="I28" s="23"/>
      <c r="J28" s="22"/>
    </row>
    <row r="29" spans="1:10">
      <c r="A29" s="27"/>
      <c r="B29" s="26"/>
      <c r="C29" s="26"/>
      <c r="D29" s="26"/>
      <c r="E29" s="25"/>
      <c r="F29" s="24"/>
      <c r="G29" s="23"/>
      <c r="H29" s="22"/>
      <c r="I29" s="23"/>
      <c r="J29" s="22"/>
    </row>
    <row r="30" spans="1:10">
      <c r="A30" s="27"/>
      <c r="B30" s="26"/>
      <c r="C30" s="26"/>
      <c r="D30" s="26"/>
      <c r="E30" s="25"/>
      <c r="F30" s="24"/>
      <c r="G30" s="23"/>
      <c r="H30" s="22"/>
      <c r="I30" s="23"/>
      <c r="J30" s="22"/>
    </row>
    <row r="31" spans="1:10">
      <c r="A31" s="27"/>
      <c r="B31" s="26"/>
      <c r="C31" s="26"/>
      <c r="D31" s="26"/>
      <c r="E31" s="25"/>
      <c r="F31" s="24"/>
      <c r="G31" s="23"/>
      <c r="H31" s="22"/>
      <c r="I31" s="23"/>
      <c r="J31" s="22"/>
    </row>
    <row r="32" spans="1:10">
      <c r="A32" s="27"/>
      <c r="B32" s="26"/>
      <c r="C32" s="26"/>
      <c r="D32" s="26"/>
      <c r="E32" s="25"/>
      <c r="F32" s="24"/>
      <c r="G32" s="23"/>
      <c r="H32" s="22"/>
      <c r="I32" s="23"/>
      <c r="J32" s="22"/>
    </row>
    <row r="33" spans="1:10">
      <c r="A33" s="27"/>
      <c r="B33" s="26"/>
      <c r="C33" s="26"/>
      <c r="D33" s="26"/>
      <c r="E33" s="25"/>
      <c r="F33" s="24"/>
      <c r="G33" s="23"/>
      <c r="H33" s="22"/>
      <c r="I33" s="23"/>
      <c r="J33" s="22"/>
    </row>
    <row r="34" spans="1:10">
      <c r="A34" s="27"/>
      <c r="B34" s="26"/>
      <c r="C34" s="26"/>
      <c r="D34" s="26"/>
      <c r="E34" s="25"/>
      <c r="F34" s="24"/>
      <c r="G34" s="23"/>
      <c r="H34" s="22"/>
      <c r="I34" s="23"/>
      <c r="J34" s="22"/>
    </row>
    <row r="35" spans="1:10">
      <c r="A35" s="27"/>
      <c r="B35" s="26"/>
      <c r="C35" s="26"/>
      <c r="D35" s="26"/>
      <c r="E35" s="25"/>
      <c r="F35" s="24"/>
      <c r="G35" s="23"/>
      <c r="H35" s="22"/>
      <c r="I35" s="23"/>
      <c r="J35" s="22"/>
    </row>
    <row r="36" spans="1:10">
      <c r="A36" s="27"/>
      <c r="B36" s="26"/>
      <c r="C36" s="26"/>
      <c r="D36" s="26"/>
      <c r="E36" s="25"/>
      <c r="F36" s="24"/>
      <c r="G36" s="23"/>
      <c r="H36" s="22"/>
      <c r="I36" s="23"/>
      <c r="J36" s="22"/>
    </row>
    <row r="37" spans="1:10">
      <c r="A37" s="27"/>
      <c r="B37" s="26"/>
      <c r="C37" s="26"/>
      <c r="D37" s="26"/>
      <c r="E37" s="25"/>
      <c r="F37" s="24"/>
      <c r="G37" s="23"/>
      <c r="H37" s="22"/>
      <c r="I37" s="23"/>
      <c r="J37" s="22"/>
    </row>
    <row r="38" spans="1:10">
      <c r="A38" s="27"/>
      <c r="B38" s="26"/>
      <c r="C38" s="26"/>
      <c r="D38" s="26"/>
      <c r="E38" s="25"/>
      <c r="F38" s="24"/>
      <c r="G38" s="23"/>
      <c r="H38" s="22"/>
      <c r="I38" s="23"/>
      <c r="J38" s="22"/>
    </row>
    <row r="39" spans="1:10">
      <c r="A39" s="27"/>
      <c r="B39" s="26"/>
      <c r="C39" s="26"/>
      <c r="D39" s="26"/>
      <c r="E39" s="25"/>
      <c r="F39" s="24"/>
      <c r="G39" s="23"/>
      <c r="H39" s="22"/>
      <c r="I39" s="23"/>
      <c r="J39" s="22"/>
    </row>
    <row r="40" spans="1:10">
      <c r="A40" s="27"/>
      <c r="B40" s="26"/>
      <c r="C40" s="26"/>
      <c r="D40" s="26"/>
      <c r="E40" s="25"/>
      <c r="F40" s="24"/>
      <c r="G40" s="23"/>
      <c r="H40" s="22"/>
      <c r="I40" s="23"/>
      <c r="J40" s="22"/>
    </row>
    <row r="41" spans="1:10">
      <c r="A41" s="27"/>
      <c r="B41" s="26"/>
      <c r="C41" s="26"/>
      <c r="D41" s="26"/>
      <c r="E41" s="25"/>
      <c r="F41" s="24"/>
      <c r="G41" s="23"/>
      <c r="H41" s="22"/>
      <c r="I41" s="23"/>
      <c r="J41" s="22"/>
    </row>
    <row r="42" spans="1:10">
      <c r="A42" s="27"/>
      <c r="B42" s="26"/>
      <c r="C42" s="26"/>
      <c r="D42" s="26"/>
      <c r="E42" s="25"/>
      <c r="F42" s="24"/>
      <c r="G42" s="23"/>
      <c r="H42" s="22"/>
      <c r="I42" s="23"/>
      <c r="J42" s="22"/>
    </row>
    <row r="43" spans="1:10">
      <c r="A43" s="27"/>
      <c r="B43" s="26"/>
      <c r="C43" s="26"/>
      <c r="D43" s="26"/>
      <c r="E43" s="25"/>
      <c r="F43" s="24"/>
      <c r="G43" s="23"/>
      <c r="H43" s="22"/>
      <c r="I43" s="23"/>
      <c r="J43" s="22"/>
    </row>
    <row r="44" spans="1:10">
      <c r="A44" s="27"/>
      <c r="B44" s="26"/>
      <c r="C44" s="26"/>
      <c r="D44" s="26"/>
      <c r="E44" s="25"/>
      <c r="F44" s="24"/>
      <c r="G44" s="23"/>
      <c r="H44" s="22"/>
      <c r="I44" s="23"/>
      <c r="J44" s="22"/>
    </row>
    <row r="45" spans="1:10">
      <c r="A45" s="21"/>
      <c r="B45" s="20"/>
      <c r="C45" s="20"/>
      <c r="D45" s="20"/>
      <c r="E45" s="19"/>
      <c r="F45" s="18"/>
      <c r="G45" s="17"/>
      <c r="H45" s="16"/>
      <c r="I45" s="17"/>
      <c r="J45" s="16"/>
    </row>
  </sheetData>
  <customSheetViews>
    <customSheetView guid="{0C3D94F3-5C1F-492C-9E45-C36C99F6E6C9}" showPageBreaks="1" fitToPage="1" view="pageLayout" topLeftCell="A10">
      <selection activeCell="E57" sqref="E57"/>
      <pageMargins left="0" right="0" top="0" bottom="0" header="0" footer="0"/>
      <pageSetup orientation="portrait" r:id="rId1"/>
      <headerFooter alignWithMargins="0">
        <oddHeader>&amp;L&amp;"Arial,Bold"Supplier PPAP Workbook&amp;R&amp;G</oddHeader>
        <oddFooter>&amp;L&amp;"Arial,Bold"&amp;8 04-0034
REV 01
Effective: 10-SEP-2019&amp;C&amp;"Arial,Bold"&amp;8&amp;A&amp;R&amp;"Arial,Bold"&amp;8&amp;P of &amp;N</oddFooter>
      </headerFooter>
    </customSheetView>
  </customSheetViews>
  <hyperlinks>
    <hyperlink ref="A1" location="Index!A1" display="Back to Index" xr:uid="{8597C270-8AE5-4111-8899-A3CE7EA1AF0C}"/>
  </hyperlinks>
  <pageMargins left="0.74803149606299213" right="0.74803149606299213" top="0.98425196850393704" bottom="0.98425196850393704" header="0.51181102362204722" footer="0.51181102362204722"/>
  <pageSetup scale="74" orientation="portrait" r:id="rId2"/>
  <headerFooter alignWithMargins="0">
    <oddHeader>&amp;L&amp;"Arial,Bold"Supplier PPAP Workbook&amp;R&amp;G</oddHeader>
    <oddFooter>&amp;L&amp;8 04-0034
REV 02
Effective: 24-FEB-2023&amp;C&amp;8&amp;A&amp;R&amp;8Page &amp;P of &amp;N</oddFooter>
  </headerFooter>
  <drawing r:id="rId3"/>
  <legacyDrawingHF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BA218-8AB7-4406-8207-7BEC88CFB2B9}">
  <dimension ref="A1:BD1009"/>
  <sheetViews>
    <sheetView topLeftCell="A114" zoomScale="90" zoomScaleNormal="90" workbookViewId="0">
      <selection activeCell="D141" sqref="D141"/>
    </sheetView>
  </sheetViews>
  <sheetFormatPr defaultColWidth="8.90625" defaultRowHeight="14.5"/>
  <cols>
    <col min="1" max="1" width="24.36328125" style="436" customWidth="1"/>
    <col min="2" max="2" width="15" style="436" customWidth="1"/>
    <col min="3" max="3" width="23.08984375" style="436" customWidth="1"/>
    <col min="4" max="4" width="21.6328125" style="436" customWidth="1"/>
    <col min="5" max="5" width="14.90625" style="436" customWidth="1"/>
    <col min="6" max="6" width="29.6328125" style="436" customWidth="1"/>
    <col min="7" max="8" width="25.6328125" style="436" customWidth="1"/>
    <col min="9" max="9" width="11.08984375" style="436" customWidth="1"/>
    <col min="10" max="10" width="25.6328125" style="436" customWidth="1"/>
    <col min="11" max="11" width="5.90625" style="436" customWidth="1"/>
    <col min="12" max="14" width="25.6328125" style="436" customWidth="1"/>
    <col min="15" max="15" width="6.54296875" style="436" customWidth="1"/>
    <col min="16" max="16" width="25.6328125" style="436" customWidth="1"/>
    <col min="17" max="17" width="4.6328125" style="436" customWidth="1"/>
    <col min="18" max="18" width="1" style="436" hidden="1" customWidth="1"/>
    <col min="19" max="19" width="4.6328125" style="436" customWidth="1"/>
    <col min="20" max="20" width="7.6328125" style="436" customWidth="1"/>
    <col min="21" max="21" width="5.36328125" style="436" customWidth="1"/>
    <col min="22" max="22" width="15.6328125" style="436" customWidth="1"/>
    <col min="23" max="23" width="13.453125" style="436" customWidth="1"/>
    <col min="24" max="24" width="12.36328125" style="436" customWidth="1"/>
    <col min="25" max="25" width="11.453125" style="436" customWidth="1"/>
    <col min="26" max="26" width="17.36328125" style="436" customWidth="1"/>
    <col min="27" max="27" width="10.90625" style="436" customWidth="1"/>
    <col min="28" max="28" width="12.6328125" style="436" customWidth="1"/>
    <col min="29" max="32" width="5.36328125" style="436" customWidth="1"/>
    <col min="33" max="33" width="4.6328125" style="436" hidden="1" customWidth="1"/>
    <col min="34" max="34" width="4.6328125" style="459" customWidth="1"/>
    <col min="35" max="35" width="18.36328125" style="436" customWidth="1"/>
    <col min="36" max="44" width="10.36328125" style="436" customWidth="1"/>
    <col min="45" max="45" width="12.54296875" style="436" bestFit="1" customWidth="1"/>
    <col min="46" max="46" width="13.54296875" style="436" bestFit="1" customWidth="1"/>
    <col min="47" max="47" width="3.36328125" style="436" bestFit="1" customWidth="1"/>
    <col min="48" max="48" width="13.54296875" style="436" bestFit="1" customWidth="1"/>
    <col min="49" max="49" width="2.90625" style="436" bestFit="1" customWidth="1"/>
    <col min="50" max="50" width="23.54296875" style="436" bestFit="1" customWidth="1"/>
    <col min="51" max="51" width="8.90625" style="436"/>
    <col min="52" max="54" width="3.36328125" style="436" bestFit="1" customWidth="1"/>
    <col min="55" max="55" width="7.6328125" style="436" bestFit="1" customWidth="1"/>
    <col min="56" max="56" width="4.08984375" style="436" customWidth="1"/>
    <col min="57" max="16384" width="8.90625" style="436"/>
  </cols>
  <sheetData>
    <row r="1" spans="1:56">
      <c r="A1" s="213" t="s">
        <v>44</v>
      </c>
    </row>
    <row r="2" spans="1:56">
      <c r="A2" s="504" t="s">
        <v>117</v>
      </c>
      <c r="B2" s="504"/>
      <c r="C2" s="504"/>
      <c r="D2" s="504"/>
      <c r="E2" s="504"/>
      <c r="F2" s="504"/>
      <c r="G2" s="504"/>
      <c r="H2" s="504"/>
      <c r="I2" s="504"/>
      <c r="J2" s="504"/>
      <c r="K2" s="504"/>
      <c r="L2" s="504"/>
      <c r="M2" s="504"/>
      <c r="N2" s="504"/>
      <c r="O2" s="504"/>
      <c r="P2" s="504"/>
    </row>
    <row r="3" spans="1:56">
      <c r="A3" s="460" t="s">
        <v>46</v>
      </c>
      <c r="B3" s="460"/>
      <c r="C3" s="510"/>
      <c r="D3" s="510"/>
      <c r="F3" s="460" t="s">
        <v>47</v>
      </c>
      <c r="G3" s="510"/>
      <c r="H3" s="510"/>
      <c r="L3" s="460"/>
      <c r="M3" s="506"/>
      <c r="N3" s="506"/>
      <c r="O3" s="506"/>
      <c r="P3" s="506"/>
    </row>
    <row r="4" spans="1:56">
      <c r="A4" s="460" t="s">
        <v>118</v>
      </c>
      <c r="B4" s="460"/>
      <c r="C4" s="510"/>
      <c r="D4" s="510"/>
      <c r="F4" s="460" t="s">
        <v>119</v>
      </c>
      <c r="G4" s="510"/>
      <c r="H4" s="510"/>
      <c r="J4" s="460" t="s">
        <v>120</v>
      </c>
      <c r="K4" s="511"/>
      <c r="L4" s="511"/>
    </row>
    <row r="5" spans="1:56">
      <c r="A5" s="460" t="s">
        <v>51</v>
      </c>
      <c r="B5" s="460"/>
      <c r="C5" s="510"/>
      <c r="D5" s="510"/>
      <c r="F5" s="460" t="s">
        <v>121</v>
      </c>
      <c r="G5" s="510"/>
      <c r="H5" s="510"/>
      <c r="J5" s="460" t="s">
        <v>122</v>
      </c>
      <c r="K5" s="513"/>
      <c r="L5" s="513"/>
    </row>
    <row r="6" spans="1:56">
      <c r="A6" s="460" t="s">
        <v>54</v>
      </c>
      <c r="B6" s="460"/>
      <c r="C6" s="510"/>
      <c r="D6" s="510"/>
      <c r="F6" s="460" t="s">
        <v>55</v>
      </c>
      <c r="G6" s="512" t="s">
        <v>56</v>
      </c>
      <c r="H6" s="512"/>
      <c r="J6" s="460" t="s">
        <v>57</v>
      </c>
      <c r="K6" s="510" t="s">
        <v>58</v>
      </c>
      <c r="L6" s="510"/>
    </row>
    <row r="7" spans="1:56" ht="9.65" customHeight="1" thickBot="1">
      <c r="A7" s="460"/>
      <c r="B7" s="460"/>
      <c r="C7" s="461"/>
      <c r="D7" s="461"/>
      <c r="E7" s="461"/>
      <c r="F7" s="461"/>
      <c r="G7" s="460"/>
      <c r="H7" s="461"/>
      <c r="I7" s="461"/>
      <c r="J7" s="461"/>
      <c r="K7" s="461"/>
      <c r="L7" s="460"/>
      <c r="M7" s="461"/>
      <c r="N7" s="461"/>
      <c r="O7" s="461"/>
      <c r="P7" s="461"/>
    </row>
    <row r="8" spans="1:56" ht="15" thickBot="1">
      <c r="A8" s="515" t="s">
        <v>59</v>
      </c>
      <c r="B8" s="516"/>
      <c r="C8" s="517"/>
      <c r="D8" s="518"/>
      <c r="E8" s="515" t="s">
        <v>60</v>
      </c>
      <c r="F8" s="516"/>
      <c r="G8" s="516"/>
      <c r="H8" s="519"/>
      <c r="I8" s="520" t="s">
        <v>61</v>
      </c>
      <c r="J8" s="521"/>
      <c r="K8" s="521"/>
      <c r="L8" s="521"/>
      <c r="M8" s="522"/>
      <c r="N8" s="515" t="s">
        <v>62</v>
      </c>
      <c r="O8" s="516"/>
      <c r="P8" s="516"/>
      <c r="Q8" s="516"/>
      <c r="R8" s="516"/>
      <c r="S8" s="516"/>
      <c r="T8" s="516"/>
      <c r="U8" s="519"/>
      <c r="V8" s="515" t="s">
        <v>63</v>
      </c>
      <c r="W8" s="517"/>
      <c r="X8" s="517"/>
      <c r="Y8" s="517"/>
      <c r="Z8" s="517"/>
      <c r="AA8" s="517"/>
      <c r="AB8" s="517"/>
      <c r="AC8" s="517"/>
      <c r="AD8" s="517"/>
      <c r="AE8" s="517"/>
      <c r="AF8" s="517"/>
      <c r="AG8" s="517"/>
      <c r="AH8" s="517"/>
      <c r="AI8" s="518"/>
    </row>
    <row r="9" spans="1:56" s="459" customFormat="1" ht="84" customHeight="1" thickBot="1">
      <c r="A9" s="462" t="s">
        <v>123</v>
      </c>
      <c r="B9" s="463" t="s">
        <v>124</v>
      </c>
      <c r="C9" s="463" t="s">
        <v>125</v>
      </c>
      <c r="D9" s="464" t="s">
        <v>126</v>
      </c>
      <c r="E9" s="523" t="s">
        <v>127</v>
      </c>
      <c r="F9" s="524"/>
      <c r="G9" s="463" t="s">
        <v>128</v>
      </c>
      <c r="H9" s="465" t="s">
        <v>129</v>
      </c>
      <c r="I9" s="523" t="s">
        <v>130</v>
      </c>
      <c r="J9" s="524"/>
      <c r="K9" s="466" t="s">
        <v>71</v>
      </c>
      <c r="L9" s="463" t="s">
        <v>131</v>
      </c>
      <c r="M9" s="464" t="s">
        <v>132</v>
      </c>
      <c r="N9" s="467" t="s">
        <v>74</v>
      </c>
      <c r="O9" s="466" t="s">
        <v>75</v>
      </c>
      <c r="P9" s="467" t="s">
        <v>76</v>
      </c>
      <c r="Q9" s="466" t="s">
        <v>77</v>
      </c>
      <c r="R9" s="466"/>
      <c r="S9" s="468" t="s">
        <v>78</v>
      </c>
      <c r="T9" s="466" t="s">
        <v>79</v>
      </c>
      <c r="U9" s="469" t="s">
        <v>80</v>
      </c>
      <c r="V9" s="462" t="s">
        <v>133</v>
      </c>
      <c r="W9" s="463" t="s">
        <v>134</v>
      </c>
      <c r="X9" s="463" t="s">
        <v>83</v>
      </c>
      <c r="Y9" s="463" t="s">
        <v>84</v>
      </c>
      <c r="Z9" s="463" t="s">
        <v>85</v>
      </c>
      <c r="AA9" s="463" t="s">
        <v>86</v>
      </c>
      <c r="AB9" s="463" t="s">
        <v>87</v>
      </c>
      <c r="AC9" s="466" t="s">
        <v>71</v>
      </c>
      <c r="AD9" s="466" t="s">
        <v>75</v>
      </c>
      <c r="AE9" s="466" t="s">
        <v>77</v>
      </c>
      <c r="AF9" s="466" t="s">
        <v>79</v>
      </c>
      <c r="AG9" s="466"/>
      <c r="AH9" s="470" t="s">
        <v>78</v>
      </c>
      <c r="AI9" s="464" t="s">
        <v>91</v>
      </c>
      <c r="AJ9" s="471"/>
      <c r="AK9" s="471"/>
      <c r="AL9" s="471"/>
      <c r="AM9" s="471"/>
      <c r="AN9" s="471"/>
      <c r="AO9" s="471"/>
      <c r="AP9" s="471"/>
      <c r="AQ9" s="471"/>
      <c r="AR9" s="471"/>
      <c r="AS9" s="514" t="s">
        <v>135</v>
      </c>
      <c r="AT9" s="514"/>
      <c r="AU9" s="514"/>
      <c r="AV9" s="514"/>
      <c r="AW9" s="514"/>
      <c r="AX9" s="514"/>
      <c r="AY9" s="514"/>
      <c r="AZ9" s="514"/>
      <c r="BA9" s="514"/>
      <c r="BB9" s="514"/>
      <c r="BC9" s="514"/>
      <c r="BD9" s="514"/>
    </row>
    <row r="10" spans="1:56">
      <c r="A10" s="438"/>
      <c r="B10" s="439"/>
      <c r="C10" s="438"/>
      <c r="D10" s="439"/>
      <c r="E10" s="439"/>
      <c r="F10" s="438"/>
      <c r="G10" s="438"/>
      <c r="H10" s="438"/>
      <c r="I10" s="440"/>
      <c r="J10" s="441"/>
      <c r="K10" s="442"/>
      <c r="L10" s="443"/>
      <c r="M10" s="443"/>
      <c r="N10" s="444"/>
      <c r="O10" s="445"/>
      <c r="P10" s="444"/>
      <c r="Q10" s="445"/>
      <c r="R10" s="453" t="str">
        <f>+K10&amp;O10&amp;Q10</f>
        <v/>
      </c>
      <c r="S10" s="457" t="str">
        <f t="shared" ref="S10:S73" si="0">_xlfn.IFNA(VLOOKUP(R10,$BC$10:$BD$1009,2,FALSE), " ")</f>
        <v xml:space="preserve"> </v>
      </c>
      <c r="T10" s="444"/>
      <c r="U10" s="444"/>
      <c r="V10" s="444"/>
      <c r="W10" s="444"/>
      <c r="X10" s="444"/>
      <c r="Y10" s="444"/>
      <c r="Z10" s="446"/>
      <c r="AA10" s="444"/>
      <c r="AB10" s="447"/>
      <c r="AC10" s="445"/>
      <c r="AD10" s="445"/>
      <c r="AE10" s="445"/>
      <c r="AF10" s="444"/>
      <c r="AG10" s="455" t="str">
        <f>+AC10&amp;AD10&amp;AE10</f>
        <v/>
      </c>
      <c r="AH10" s="457" t="str">
        <f t="shared" ref="AH10:AH73" si="1">_xlfn.IFNA(VLOOKUP(AG10,$BC$10:$BD$1009,2,FALSE)," ")</f>
        <v xml:space="preserve"> </v>
      </c>
      <c r="AI10" s="444"/>
      <c r="AS10" s="436" t="s">
        <v>92</v>
      </c>
      <c r="AT10" s="436" t="s">
        <v>136</v>
      </c>
      <c r="AU10" s="437">
        <v>10</v>
      </c>
      <c r="AV10" s="436" t="s">
        <v>137</v>
      </c>
      <c r="AW10" s="436" t="s">
        <v>93</v>
      </c>
      <c r="AZ10" s="436">
        <v>10</v>
      </c>
      <c r="BA10" s="436">
        <v>10</v>
      </c>
      <c r="BB10" s="436">
        <v>10</v>
      </c>
      <c r="BC10" s="437" t="str">
        <f>AZ10&amp;BA10&amp;BB10</f>
        <v>101010</v>
      </c>
      <c r="BD10" s="436" t="s">
        <v>94</v>
      </c>
    </row>
    <row r="11" spans="1:56">
      <c r="A11" s="438"/>
      <c r="B11" s="439"/>
      <c r="C11" s="438"/>
      <c r="D11" s="439"/>
      <c r="E11" s="439"/>
      <c r="F11" s="438"/>
      <c r="G11" s="438"/>
      <c r="H11" s="438"/>
      <c r="I11" s="439"/>
      <c r="J11" s="438"/>
      <c r="K11" s="445"/>
      <c r="L11" s="444"/>
      <c r="M11" s="444"/>
      <c r="N11" s="444"/>
      <c r="O11" s="445"/>
      <c r="P11" s="444"/>
      <c r="Q11" s="445"/>
      <c r="R11" s="453" t="str">
        <f>+K11&amp;O11&amp;Q11</f>
        <v/>
      </c>
      <c r="S11" s="457" t="str">
        <f t="shared" si="0"/>
        <v xml:space="preserve"> </v>
      </c>
      <c r="T11" s="444"/>
      <c r="U11" s="444"/>
      <c r="V11" s="444"/>
      <c r="W11" s="444"/>
      <c r="X11" s="444"/>
      <c r="Y11" s="444"/>
      <c r="Z11" s="446"/>
      <c r="AA11" s="444"/>
      <c r="AB11" s="447"/>
      <c r="AC11" s="445"/>
      <c r="AD11" s="445"/>
      <c r="AE11" s="445"/>
      <c r="AF11" s="444"/>
      <c r="AG11" s="455" t="str">
        <f t="shared" ref="AG11:AG29" si="2">+AC11&amp;AD11&amp;AE11</f>
        <v/>
      </c>
      <c r="AH11" s="457" t="str">
        <f t="shared" si="1"/>
        <v xml:space="preserve"> </v>
      </c>
      <c r="AI11" s="444"/>
      <c r="AS11" s="436" t="s">
        <v>95</v>
      </c>
      <c r="AT11" s="436" t="s">
        <v>138</v>
      </c>
      <c r="AU11" s="437">
        <v>9</v>
      </c>
      <c r="AV11" s="436" t="s">
        <v>139</v>
      </c>
      <c r="AW11" s="436" t="s">
        <v>96</v>
      </c>
      <c r="AX11" s="436" t="s">
        <v>97</v>
      </c>
      <c r="AZ11" s="436">
        <v>10</v>
      </c>
      <c r="BA11" s="436">
        <v>10</v>
      </c>
      <c r="BB11" s="436">
        <v>9</v>
      </c>
      <c r="BC11" s="437" t="str">
        <f t="shared" ref="BC11:BC74" si="3">AZ11&amp;BA11&amp;BB11</f>
        <v>10109</v>
      </c>
      <c r="BD11" s="436" t="s">
        <v>94</v>
      </c>
    </row>
    <row r="12" spans="1:56">
      <c r="A12" s="438"/>
      <c r="B12" s="439"/>
      <c r="C12" s="438"/>
      <c r="D12" s="439"/>
      <c r="E12" s="439"/>
      <c r="F12" s="438"/>
      <c r="G12" s="438"/>
      <c r="H12" s="438"/>
      <c r="I12" s="439"/>
      <c r="J12" s="438"/>
      <c r="K12" s="445"/>
      <c r="L12" s="444"/>
      <c r="M12" s="444"/>
      <c r="N12" s="444"/>
      <c r="O12" s="445"/>
      <c r="P12" s="444"/>
      <c r="Q12" s="445"/>
      <c r="R12" s="453" t="str">
        <f>+K12&amp;O12&amp;Q12</f>
        <v/>
      </c>
      <c r="S12" s="457" t="str">
        <f t="shared" si="0"/>
        <v xml:space="preserve"> </v>
      </c>
      <c r="T12" s="444"/>
      <c r="U12" s="444"/>
      <c r="V12" s="444"/>
      <c r="W12" s="444"/>
      <c r="X12" s="444"/>
      <c r="Y12" s="444"/>
      <c r="Z12" s="446"/>
      <c r="AA12" s="444"/>
      <c r="AB12" s="447"/>
      <c r="AC12" s="445"/>
      <c r="AD12" s="445"/>
      <c r="AE12" s="445"/>
      <c r="AF12" s="444"/>
      <c r="AG12" s="455" t="str">
        <f t="shared" si="2"/>
        <v/>
      </c>
      <c r="AH12" s="457" t="str">
        <f t="shared" si="1"/>
        <v xml:space="preserve"> </v>
      </c>
      <c r="AI12" s="444"/>
      <c r="AS12" s="436" t="s">
        <v>58</v>
      </c>
      <c r="AT12" s="436" t="s">
        <v>140</v>
      </c>
      <c r="AU12" s="437">
        <v>8</v>
      </c>
      <c r="AV12" s="436" t="s">
        <v>141</v>
      </c>
      <c r="AX12" s="436" t="s">
        <v>98</v>
      </c>
      <c r="AZ12" s="436">
        <v>10</v>
      </c>
      <c r="BA12" s="436">
        <v>10</v>
      </c>
      <c r="BB12" s="436">
        <v>8</v>
      </c>
      <c r="BC12" s="437" t="str">
        <f t="shared" si="3"/>
        <v>10108</v>
      </c>
      <c r="BD12" s="436" t="s">
        <v>94</v>
      </c>
    </row>
    <row r="13" spans="1:56">
      <c r="A13" s="438"/>
      <c r="B13" s="439"/>
      <c r="C13" s="438"/>
      <c r="D13" s="439"/>
      <c r="E13" s="439"/>
      <c r="F13" s="438"/>
      <c r="G13" s="438"/>
      <c r="H13" s="438"/>
      <c r="I13" s="439"/>
      <c r="J13" s="438"/>
      <c r="K13" s="445"/>
      <c r="L13" s="444"/>
      <c r="M13" s="444"/>
      <c r="N13" s="444"/>
      <c r="O13" s="445"/>
      <c r="P13" s="444"/>
      <c r="Q13" s="445"/>
      <c r="R13" s="453" t="str">
        <f t="shared" ref="R13:R29" si="4">+K13&amp;O13&amp;Q13</f>
        <v/>
      </c>
      <c r="S13" s="457" t="str">
        <f t="shared" si="0"/>
        <v xml:space="preserve"> </v>
      </c>
      <c r="T13" s="444"/>
      <c r="U13" s="444"/>
      <c r="V13" s="444"/>
      <c r="W13" s="444"/>
      <c r="X13" s="444"/>
      <c r="Y13" s="444"/>
      <c r="Z13" s="446"/>
      <c r="AA13" s="444"/>
      <c r="AB13" s="447"/>
      <c r="AC13" s="445"/>
      <c r="AD13" s="445"/>
      <c r="AE13" s="445"/>
      <c r="AF13" s="444"/>
      <c r="AG13" s="455" t="str">
        <f t="shared" si="2"/>
        <v/>
      </c>
      <c r="AH13" s="457" t="str">
        <f t="shared" si="1"/>
        <v xml:space="preserve"> </v>
      </c>
      <c r="AI13" s="444"/>
      <c r="AU13" s="437">
        <v>7</v>
      </c>
      <c r="AV13" s="436" t="s">
        <v>142</v>
      </c>
      <c r="AX13" s="436" t="s">
        <v>99</v>
      </c>
      <c r="AZ13" s="436">
        <v>10</v>
      </c>
      <c r="BA13" s="436">
        <v>10</v>
      </c>
      <c r="BB13" s="436">
        <v>7</v>
      </c>
      <c r="BC13" s="437" t="str">
        <f t="shared" si="3"/>
        <v>10107</v>
      </c>
      <c r="BD13" s="436" t="s">
        <v>94</v>
      </c>
    </row>
    <row r="14" spans="1:56">
      <c r="A14" s="438"/>
      <c r="B14" s="439"/>
      <c r="C14" s="438"/>
      <c r="D14" s="439"/>
      <c r="E14" s="439"/>
      <c r="F14" s="438"/>
      <c r="G14" s="438"/>
      <c r="H14" s="438"/>
      <c r="I14" s="439"/>
      <c r="J14" s="438"/>
      <c r="K14" s="445"/>
      <c r="L14" s="444"/>
      <c r="M14" s="444"/>
      <c r="N14" s="444"/>
      <c r="O14" s="445"/>
      <c r="P14" s="444"/>
      <c r="Q14" s="445"/>
      <c r="R14" s="453" t="str">
        <f t="shared" si="4"/>
        <v/>
      </c>
      <c r="S14" s="457" t="str">
        <f t="shared" si="0"/>
        <v xml:space="preserve"> </v>
      </c>
      <c r="T14" s="444"/>
      <c r="U14" s="444"/>
      <c r="V14" s="444"/>
      <c r="W14" s="444"/>
      <c r="X14" s="444"/>
      <c r="Y14" s="444"/>
      <c r="Z14" s="446"/>
      <c r="AA14" s="444"/>
      <c r="AB14" s="447"/>
      <c r="AC14" s="445"/>
      <c r="AD14" s="445"/>
      <c r="AE14" s="445"/>
      <c r="AF14" s="444"/>
      <c r="AG14" s="455" t="str">
        <f t="shared" si="2"/>
        <v/>
      </c>
      <c r="AH14" s="457" t="str">
        <f t="shared" si="1"/>
        <v xml:space="preserve"> </v>
      </c>
      <c r="AI14" s="444"/>
      <c r="AU14" s="437">
        <v>6</v>
      </c>
      <c r="AV14" s="436" t="s">
        <v>143</v>
      </c>
      <c r="AX14" s="436" t="s">
        <v>100</v>
      </c>
      <c r="AZ14" s="436">
        <v>10</v>
      </c>
      <c r="BA14" s="436">
        <v>10</v>
      </c>
      <c r="BB14" s="436">
        <v>6</v>
      </c>
      <c r="BC14" s="437" t="str">
        <f t="shared" si="3"/>
        <v>10106</v>
      </c>
      <c r="BD14" s="436" t="s">
        <v>94</v>
      </c>
    </row>
    <row r="15" spans="1:56">
      <c r="A15" s="438"/>
      <c r="B15" s="439"/>
      <c r="C15" s="438"/>
      <c r="D15" s="439"/>
      <c r="E15" s="439"/>
      <c r="F15" s="438"/>
      <c r="G15" s="438"/>
      <c r="H15" s="438"/>
      <c r="I15" s="439"/>
      <c r="J15" s="438"/>
      <c r="K15" s="445"/>
      <c r="L15" s="444"/>
      <c r="M15" s="444"/>
      <c r="N15" s="444"/>
      <c r="O15" s="445"/>
      <c r="P15" s="444"/>
      <c r="Q15" s="445"/>
      <c r="R15" s="453" t="str">
        <f t="shared" si="4"/>
        <v/>
      </c>
      <c r="S15" s="457" t="str">
        <f t="shared" si="0"/>
        <v xml:space="preserve"> </v>
      </c>
      <c r="T15" s="444"/>
      <c r="U15" s="444"/>
      <c r="V15" s="444"/>
      <c r="W15" s="444"/>
      <c r="X15" s="444"/>
      <c r="Y15" s="444"/>
      <c r="Z15" s="446"/>
      <c r="AA15" s="444"/>
      <c r="AB15" s="447"/>
      <c r="AC15" s="445"/>
      <c r="AD15" s="445"/>
      <c r="AE15" s="445"/>
      <c r="AF15" s="444"/>
      <c r="AG15" s="455" t="str">
        <f t="shared" si="2"/>
        <v/>
      </c>
      <c r="AH15" s="457" t="str">
        <f t="shared" si="1"/>
        <v xml:space="preserve"> </v>
      </c>
      <c r="AI15" s="444"/>
      <c r="AU15" s="437">
        <v>5</v>
      </c>
      <c r="AV15" s="436" t="s">
        <v>144</v>
      </c>
      <c r="AX15" s="436" t="s">
        <v>101</v>
      </c>
      <c r="AZ15" s="436">
        <v>10</v>
      </c>
      <c r="BA15" s="436">
        <v>10</v>
      </c>
      <c r="BB15" s="436">
        <v>5</v>
      </c>
      <c r="BC15" s="437" t="str">
        <f t="shared" si="3"/>
        <v>10105</v>
      </c>
      <c r="BD15" s="436" t="s">
        <v>94</v>
      </c>
    </row>
    <row r="16" spans="1:56">
      <c r="A16" s="438"/>
      <c r="B16" s="439"/>
      <c r="C16" s="438"/>
      <c r="D16" s="439"/>
      <c r="E16" s="439"/>
      <c r="F16" s="438"/>
      <c r="G16" s="438"/>
      <c r="H16" s="438"/>
      <c r="I16" s="439"/>
      <c r="J16" s="438"/>
      <c r="K16" s="445"/>
      <c r="L16" s="444"/>
      <c r="M16" s="444"/>
      <c r="N16" s="444"/>
      <c r="O16" s="445"/>
      <c r="P16" s="444"/>
      <c r="Q16" s="445"/>
      <c r="R16" s="453" t="str">
        <f t="shared" si="4"/>
        <v/>
      </c>
      <c r="S16" s="457" t="str">
        <f t="shared" si="0"/>
        <v xml:space="preserve"> </v>
      </c>
      <c r="T16" s="444"/>
      <c r="U16" s="444"/>
      <c r="V16" s="444"/>
      <c r="W16" s="444"/>
      <c r="X16" s="444"/>
      <c r="Y16" s="444"/>
      <c r="Z16" s="446"/>
      <c r="AA16" s="444"/>
      <c r="AB16" s="447"/>
      <c r="AC16" s="445"/>
      <c r="AD16" s="445"/>
      <c r="AE16" s="445"/>
      <c r="AF16" s="444"/>
      <c r="AG16" s="455" t="str">
        <f t="shared" si="2"/>
        <v/>
      </c>
      <c r="AH16" s="457" t="str">
        <f t="shared" si="1"/>
        <v xml:space="preserve"> </v>
      </c>
      <c r="AI16" s="444"/>
      <c r="AU16" s="437">
        <v>4</v>
      </c>
      <c r="AZ16" s="436">
        <v>10</v>
      </c>
      <c r="BA16" s="436">
        <v>10</v>
      </c>
      <c r="BB16" s="436">
        <v>4</v>
      </c>
      <c r="BC16" s="437" t="str">
        <f t="shared" si="3"/>
        <v>10104</v>
      </c>
      <c r="BD16" s="436" t="s">
        <v>94</v>
      </c>
    </row>
    <row r="17" spans="1:56">
      <c r="A17" s="438"/>
      <c r="B17" s="439"/>
      <c r="C17" s="438"/>
      <c r="D17" s="439"/>
      <c r="E17" s="439"/>
      <c r="F17" s="438"/>
      <c r="G17" s="438"/>
      <c r="H17" s="438"/>
      <c r="I17" s="439"/>
      <c r="J17" s="438"/>
      <c r="K17" s="445"/>
      <c r="L17" s="444"/>
      <c r="M17" s="444"/>
      <c r="N17" s="444"/>
      <c r="O17" s="445"/>
      <c r="P17" s="444"/>
      <c r="Q17" s="445"/>
      <c r="R17" s="453" t="str">
        <f t="shared" si="4"/>
        <v/>
      </c>
      <c r="S17" s="457" t="str">
        <f t="shared" si="0"/>
        <v xml:space="preserve"> </v>
      </c>
      <c r="T17" s="444"/>
      <c r="U17" s="444"/>
      <c r="V17" s="444"/>
      <c r="W17" s="444"/>
      <c r="X17" s="444"/>
      <c r="Y17" s="444"/>
      <c r="Z17" s="446"/>
      <c r="AA17" s="444"/>
      <c r="AB17" s="447"/>
      <c r="AC17" s="445"/>
      <c r="AD17" s="445"/>
      <c r="AE17" s="445"/>
      <c r="AF17" s="444"/>
      <c r="AG17" s="455" t="str">
        <f t="shared" si="2"/>
        <v/>
      </c>
      <c r="AH17" s="457" t="str">
        <f t="shared" si="1"/>
        <v xml:space="preserve"> </v>
      </c>
      <c r="AI17" s="444"/>
      <c r="AU17" s="437">
        <v>3</v>
      </c>
      <c r="AZ17" s="436">
        <v>10</v>
      </c>
      <c r="BA17" s="436">
        <v>10</v>
      </c>
      <c r="BB17" s="436">
        <v>3</v>
      </c>
      <c r="BC17" s="437" t="str">
        <f t="shared" si="3"/>
        <v>10103</v>
      </c>
      <c r="BD17" s="436" t="s">
        <v>94</v>
      </c>
    </row>
    <row r="18" spans="1:56">
      <c r="A18" s="438"/>
      <c r="B18" s="439"/>
      <c r="C18" s="438"/>
      <c r="D18" s="439"/>
      <c r="E18" s="439"/>
      <c r="F18" s="438"/>
      <c r="G18" s="438"/>
      <c r="H18" s="438"/>
      <c r="I18" s="439"/>
      <c r="J18" s="438"/>
      <c r="K18" s="445"/>
      <c r="L18" s="444"/>
      <c r="M18" s="444"/>
      <c r="N18" s="444"/>
      <c r="O18" s="445"/>
      <c r="P18" s="444"/>
      <c r="Q18" s="445"/>
      <c r="R18" s="453" t="str">
        <f t="shared" si="4"/>
        <v/>
      </c>
      <c r="S18" s="457" t="str">
        <f t="shared" si="0"/>
        <v xml:space="preserve"> </v>
      </c>
      <c r="T18" s="444"/>
      <c r="U18" s="444"/>
      <c r="V18" s="444"/>
      <c r="W18" s="444"/>
      <c r="X18" s="444"/>
      <c r="Y18" s="444"/>
      <c r="Z18" s="446"/>
      <c r="AA18" s="444"/>
      <c r="AB18" s="447"/>
      <c r="AC18" s="445"/>
      <c r="AD18" s="445"/>
      <c r="AE18" s="445"/>
      <c r="AF18" s="444"/>
      <c r="AG18" s="455" t="str">
        <f t="shared" si="2"/>
        <v/>
      </c>
      <c r="AH18" s="457" t="str">
        <f t="shared" si="1"/>
        <v xml:space="preserve"> </v>
      </c>
      <c r="AI18" s="444"/>
      <c r="AU18" s="437">
        <v>2</v>
      </c>
      <c r="AZ18" s="436">
        <v>10</v>
      </c>
      <c r="BA18" s="436">
        <v>10</v>
      </c>
      <c r="BB18" s="436">
        <v>2</v>
      </c>
      <c r="BC18" s="437" t="str">
        <f t="shared" si="3"/>
        <v>10102</v>
      </c>
      <c r="BD18" s="436" t="s">
        <v>94</v>
      </c>
    </row>
    <row r="19" spans="1:56">
      <c r="A19" s="438"/>
      <c r="B19" s="439"/>
      <c r="C19" s="438"/>
      <c r="D19" s="439"/>
      <c r="E19" s="439"/>
      <c r="F19" s="438"/>
      <c r="G19" s="438"/>
      <c r="H19" s="438"/>
      <c r="I19" s="439"/>
      <c r="J19" s="438"/>
      <c r="K19" s="445"/>
      <c r="L19" s="444"/>
      <c r="M19" s="444"/>
      <c r="N19" s="444"/>
      <c r="O19" s="445"/>
      <c r="P19" s="444"/>
      <c r="Q19" s="445"/>
      <c r="R19" s="453" t="str">
        <f t="shared" si="4"/>
        <v/>
      </c>
      <c r="S19" s="457" t="str">
        <f t="shared" si="0"/>
        <v xml:space="preserve"> </v>
      </c>
      <c r="T19" s="444"/>
      <c r="U19" s="444"/>
      <c r="V19" s="444"/>
      <c r="W19" s="444"/>
      <c r="X19" s="444"/>
      <c r="Y19" s="444"/>
      <c r="Z19" s="446"/>
      <c r="AA19" s="444"/>
      <c r="AB19" s="447"/>
      <c r="AC19" s="445"/>
      <c r="AD19" s="445"/>
      <c r="AE19" s="445"/>
      <c r="AF19" s="444"/>
      <c r="AG19" s="455" t="str">
        <f t="shared" si="2"/>
        <v/>
      </c>
      <c r="AH19" s="457" t="str">
        <f t="shared" si="1"/>
        <v xml:space="preserve"> </v>
      </c>
      <c r="AI19" s="444"/>
      <c r="AU19" s="437">
        <v>1</v>
      </c>
      <c r="AZ19" s="436">
        <v>10</v>
      </c>
      <c r="BA19" s="436">
        <v>10</v>
      </c>
      <c r="BB19" s="436">
        <v>1</v>
      </c>
      <c r="BC19" s="437" t="str">
        <f t="shared" si="3"/>
        <v>10101</v>
      </c>
      <c r="BD19" s="436" t="s">
        <v>94</v>
      </c>
    </row>
    <row r="20" spans="1:56">
      <c r="A20" s="438"/>
      <c r="B20" s="439"/>
      <c r="C20" s="438"/>
      <c r="D20" s="439"/>
      <c r="E20" s="439"/>
      <c r="F20" s="438"/>
      <c r="G20" s="438"/>
      <c r="H20" s="438"/>
      <c r="I20" s="439"/>
      <c r="J20" s="438"/>
      <c r="K20" s="445"/>
      <c r="L20" s="444"/>
      <c r="M20" s="444"/>
      <c r="N20" s="444"/>
      <c r="O20" s="445"/>
      <c r="P20" s="444"/>
      <c r="Q20" s="445"/>
      <c r="R20" s="453" t="str">
        <f t="shared" si="4"/>
        <v/>
      </c>
      <c r="S20" s="457" t="str">
        <f t="shared" si="0"/>
        <v xml:space="preserve"> </v>
      </c>
      <c r="T20" s="444"/>
      <c r="U20" s="444"/>
      <c r="V20" s="444"/>
      <c r="W20" s="444"/>
      <c r="X20" s="444"/>
      <c r="Y20" s="444"/>
      <c r="Z20" s="446"/>
      <c r="AA20" s="444"/>
      <c r="AB20" s="447"/>
      <c r="AC20" s="445"/>
      <c r="AD20" s="445"/>
      <c r="AE20" s="445"/>
      <c r="AF20" s="444"/>
      <c r="AG20" s="455" t="str">
        <f t="shared" si="2"/>
        <v/>
      </c>
      <c r="AH20" s="457" t="str">
        <f t="shared" si="1"/>
        <v xml:space="preserve"> </v>
      </c>
      <c r="AI20" s="444"/>
      <c r="AZ20" s="436">
        <v>10</v>
      </c>
      <c r="BA20" s="436">
        <v>9</v>
      </c>
      <c r="BB20" s="436">
        <v>10</v>
      </c>
      <c r="BC20" s="437" t="str">
        <f t="shared" si="3"/>
        <v>10910</v>
      </c>
      <c r="BD20" s="436" t="s">
        <v>94</v>
      </c>
    </row>
    <row r="21" spans="1:56">
      <c r="A21" s="438"/>
      <c r="B21" s="439"/>
      <c r="C21" s="438"/>
      <c r="D21" s="439"/>
      <c r="E21" s="439"/>
      <c r="F21" s="438"/>
      <c r="G21" s="438"/>
      <c r="H21" s="438"/>
      <c r="I21" s="439"/>
      <c r="J21" s="438"/>
      <c r="K21" s="445"/>
      <c r="L21" s="444"/>
      <c r="M21" s="444"/>
      <c r="N21" s="444"/>
      <c r="O21" s="445"/>
      <c r="P21" s="444"/>
      <c r="Q21" s="445"/>
      <c r="R21" s="453" t="str">
        <f t="shared" si="4"/>
        <v/>
      </c>
      <c r="S21" s="457" t="str">
        <f t="shared" si="0"/>
        <v xml:space="preserve"> </v>
      </c>
      <c r="T21" s="444"/>
      <c r="U21" s="444"/>
      <c r="V21" s="444"/>
      <c r="W21" s="444"/>
      <c r="X21" s="444"/>
      <c r="Y21" s="444"/>
      <c r="Z21" s="446"/>
      <c r="AA21" s="444"/>
      <c r="AB21" s="447"/>
      <c r="AC21" s="445"/>
      <c r="AD21" s="445"/>
      <c r="AE21" s="445"/>
      <c r="AF21" s="444"/>
      <c r="AG21" s="455" t="str">
        <f t="shared" si="2"/>
        <v/>
      </c>
      <c r="AH21" s="457" t="str">
        <f t="shared" si="1"/>
        <v xml:space="preserve"> </v>
      </c>
      <c r="AI21" s="444"/>
      <c r="AZ21" s="436">
        <v>10</v>
      </c>
      <c r="BA21" s="436">
        <v>9</v>
      </c>
      <c r="BB21" s="436">
        <v>9</v>
      </c>
      <c r="BC21" s="437" t="str">
        <f t="shared" si="3"/>
        <v>1099</v>
      </c>
      <c r="BD21" s="436" t="s">
        <v>94</v>
      </c>
    </row>
    <row r="22" spans="1:56">
      <c r="A22" s="438"/>
      <c r="B22" s="439"/>
      <c r="C22" s="438"/>
      <c r="D22" s="439"/>
      <c r="E22" s="439"/>
      <c r="F22" s="438"/>
      <c r="G22" s="438"/>
      <c r="H22" s="438"/>
      <c r="I22" s="439"/>
      <c r="J22" s="438"/>
      <c r="K22" s="445"/>
      <c r="L22" s="444"/>
      <c r="M22" s="444"/>
      <c r="N22" s="444"/>
      <c r="O22" s="445"/>
      <c r="P22" s="444"/>
      <c r="Q22" s="445"/>
      <c r="R22" s="453" t="str">
        <f t="shared" si="4"/>
        <v/>
      </c>
      <c r="S22" s="457" t="str">
        <f t="shared" si="0"/>
        <v xml:space="preserve"> </v>
      </c>
      <c r="T22" s="444"/>
      <c r="U22" s="444"/>
      <c r="V22" s="444"/>
      <c r="W22" s="444"/>
      <c r="X22" s="444"/>
      <c r="Y22" s="444"/>
      <c r="Z22" s="446"/>
      <c r="AA22" s="444"/>
      <c r="AB22" s="447"/>
      <c r="AC22" s="445"/>
      <c r="AD22" s="445"/>
      <c r="AE22" s="445"/>
      <c r="AF22" s="444"/>
      <c r="AG22" s="455" t="str">
        <f t="shared" si="2"/>
        <v/>
      </c>
      <c r="AH22" s="457" t="str">
        <f t="shared" si="1"/>
        <v xml:space="preserve"> </v>
      </c>
      <c r="AI22" s="444"/>
      <c r="AZ22" s="436">
        <v>10</v>
      </c>
      <c r="BA22" s="436">
        <v>9</v>
      </c>
      <c r="BB22" s="436">
        <v>8</v>
      </c>
      <c r="BC22" s="437" t="str">
        <f t="shared" si="3"/>
        <v>1098</v>
      </c>
      <c r="BD22" s="436" t="s">
        <v>94</v>
      </c>
    </row>
    <row r="23" spans="1:56">
      <c r="A23" s="438"/>
      <c r="B23" s="439"/>
      <c r="C23" s="438"/>
      <c r="D23" s="439"/>
      <c r="E23" s="439"/>
      <c r="F23" s="438"/>
      <c r="G23" s="438"/>
      <c r="H23" s="438"/>
      <c r="I23" s="439"/>
      <c r="J23" s="438"/>
      <c r="K23" s="445"/>
      <c r="L23" s="444"/>
      <c r="M23" s="444"/>
      <c r="N23" s="444"/>
      <c r="O23" s="445"/>
      <c r="P23" s="444"/>
      <c r="Q23" s="445"/>
      <c r="R23" s="453" t="str">
        <f t="shared" si="4"/>
        <v/>
      </c>
      <c r="S23" s="457" t="str">
        <f t="shared" si="0"/>
        <v xml:space="preserve"> </v>
      </c>
      <c r="T23" s="444"/>
      <c r="U23" s="444"/>
      <c r="V23" s="444"/>
      <c r="W23" s="444"/>
      <c r="X23" s="444"/>
      <c r="Y23" s="444"/>
      <c r="Z23" s="446"/>
      <c r="AA23" s="444"/>
      <c r="AB23" s="447"/>
      <c r="AC23" s="445"/>
      <c r="AD23" s="445"/>
      <c r="AE23" s="445"/>
      <c r="AF23" s="444"/>
      <c r="AG23" s="455" t="str">
        <f t="shared" si="2"/>
        <v/>
      </c>
      <c r="AH23" s="457" t="str">
        <f t="shared" si="1"/>
        <v xml:space="preserve"> </v>
      </c>
      <c r="AI23" s="444"/>
      <c r="AZ23" s="436">
        <v>10</v>
      </c>
      <c r="BA23" s="436">
        <v>9</v>
      </c>
      <c r="BB23" s="436">
        <v>7</v>
      </c>
      <c r="BC23" s="437" t="str">
        <f t="shared" si="3"/>
        <v>1097</v>
      </c>
      <c r="BD23" s="436" t="s">
        <v>94</v>
      </c>
    </row>
    <row r="24" spans="1:56">
      <c r="A24" s="438"/>
      <c r="B24" s="439"/>
      <c r="C24" s="438"/>
      <c r="D24" s="439"/>
      <c r="E24" s="439"/>
      <c r="F24" s="438"/>
      <c r="G24" s="438"/>
      <c r="H24" s="438"/>
      <c r="I24" s="439"/>
      <c r="J24" s="438"/>
      <c r="K24" s="445"/>
      <c r="L24" s="444"/>
      <c r="M24" s="444"/>
      <c r="N24" s="444"/>
      <c r="O24" s="445"/>
      <c r="P24" s="444"/>
      <c r="Q24" s="445"/>
      <c r="R24" s="453" t="str">
        <f t="shared" si="4"/>
        <v/>
      </c>
      <c r="S24" s="457" t="str">
        <f t="shared" si="0"/>
        <v xml:space="preserve"> </v>
      </c>
      <c r="T24" s="444"/>
      <c r="U24" s="444"/>
      <c r="V24" s="444"/>
      <c r="W24" s="444"/>
      <c r="X24" s="444"/>
      <c r="Y24" s="444"/>
      <c r="Z24" s="446"/>
      <c r="AA24" s="444"/>
      <c r="AB24" s="447"/>
      <c r="AC24" s="445"/>
      <c r="AD24" s="445"/>
      <c r="AE24" s="445"/>
      <c r="AF24" s="444"/>
      <c r="AG24" s="455" t="str">
        <f t="shared" si="2"/>
        <v/>
      </c>
      <c r="AH24" s="457" t="str">
        <f t="shared" si="1"/>
        <v xml:space="preserve"> </v>
      </c>
      <c r="AI24" s="444"/>
      <c r="AZ24" s="436">
        <v>10</v>
      </c>
      <c r="BA24" s="436">
        <v>9</v>
      </c>
      <c r="BB24" s="436">
        <v>6</v>
      </c>
      <c r="BC24" s="437" t="str">
        <f t="shared" si="3"/>
        <v>1096</v>
      </c>
      <c r="BD24" s="436" t="s">
        <v>94</v>
      </c>
    </row>
    <row r="25" spans="1:56">
      <c r="A25" s="438"/>
      <c r="B25" s="439"/>
      <c r="C25" s="438"/>
      <c r="D25" s="439"/>
      <c r="E25" s="439"/>
      <c r="F25" s="438"/>
      <c r="G25" s="438"/>
      <c r="H25" s="438"/>
      <c r="I25" s="439"/>
      <c r="J25" s="438"/>
      <c r="K25" s="445"/>
      <c r="L25" s="444"/>
      <c r="M25" s="444"/>
      <c r="N25" s="444"/>
      <c r="O25" s="445"/>
      <c r="P25" s="444"/>
      <c r="Q25" s="445"/>
      <c r="R25" s="453" t="str">
        <f t="shared" si="4"/>
        <v/>
      </c>
      <c r="S25" s="457" t="str">
        <f t="shared" si="0"/>
        <v xml:space="preserve"> </v>
      </c>
      <c r="T25" s="444"/>
      <c r="U25" s="444"/>
      <c r="V25" s="444"/>
      <c r="W25" s="444"/>
      <c r="X25" s="444"/>
      <c r="Y25" s="444"/>
      <c r="Z25" s="446"/>
      <c r="AA25" s="444"/>
      <c r="AB25" s="447"/>
      <c r="AC25" s="445"/>
      <c r="AD25" s="445"/>
      <c r="AE25" s="445"/>
      <c r="AF25" s="444"/>
      <c r="AG25" s="455" t="str">
        <f t="shared" si="2"/>
        <v/>
      </c>
      <c r="AH25" s="457" t="str">
        <f t="shared" si="1"/>
        <v xml:space="preserve"> </v>
      </c>
      <c r="AI25" s="444"/>
      <c r="AZ25" s="436">
        <v>10</v>
      </c>
      <c r="BA25" s="436">
        <v>9</v>
      </c>
      <c r="BB25" s="436">
        <v>5</v>
      </c>
      <c r="BC25" s="437" t="str">
        <f t="shared" si="3"/>
        <v>1095</v>
      </c>
      <c r="BD25" s="436" t="s">
        <v>94</v>
      </c>
    </row>
    <row r="26" spans="1:56">
      <c r="A26" s="438"/>
      <c r="B26" s="439"/>
      <c r="C26" s="438"/>
      <c r="D26" s="439"/>
      <c r="E26" s="439"/>
      <c r="F26" s="438"/>
      <c r="G26" s="438"/>
      <c r="H26" s="438"/>
      <c r="I26" s="439"/>
      <c r="J26" s="438"/>
      <c r="K26" s="445"/>
      <c r="L26" s="444"/>
      <c r="M26" s="444"/>
      <c r="N26" s="444"/>
      <c r="O26" s="445"/>
      <c r="P26" s="444"/>
      <c r="Q26" s="445"/>
      <c r="R26" s="453" t="str">
        <f t="shared" si="4"/>
        <v/>
      </c>
      <c r="S26" s="457" t="str">
        <f t="shared" si="0"/>
        <v xml:space="preserve"> </v>
      </c>
      <c r="T26" s="444"/>
      <c r="U26" s="444"/>
      <c r="V26" s="444"/>
      <c r="W26" s="444"/>
      <c r="X26" s="444"/>
      <c r="Y26" s="444"/>
      <c r="Z26" s="446"/>
      <c r="AA26" s="444"/>
      <c r="AB26" s="447"/>
      <c r="AC26" s="445"/>
      <c r="AD26" s="445"/>
      <c r="AE26" s="445"/>
      <c r="AF26" s="444"/>
      <c r="AG26" s="455" t="str">
        <f t="shared" si="2"/>
        <v/>
      </c>
      <c r="AH26" s="457" t="str">
        <f t="shared" si="1"/>
        <v xml:space="preserve"> </v>
      </c>
      <c r="AI26" s="444"/>
      <c r="AZ26" s="436">
        <v>10</v>
      </c>
      <c r="BA26" s="436">
        <v>9</v>
      </c>
      <c r="BB26" s="436">
        <v>4</v>
      </c>
      <c r="BC26" s="437" t="str">
        <f t="shared" si="3"/>
        <v>1094</v>
      </c>
      <c r="BD26" s="436" t="s">
        <v>94</v>
      </c>
    </row>
    <row r="27" spans="1:56">
      <c r="A27" s="438"/>
      <c r="B27" s="439"/>
      <c r="C27" s="438"/>
      <c r="D27" s="439"/>
      <c r="E27" s="439"/>
      <c r="F27" s="438"/>
      <c r="G27" s="438"/>
      <c r="H27" s="438"/>
      <c r="I27" s="439"/>
      <c r="J27" s="438"/>
      <c r="K27" s="445"/>
      <c r="L27" s="444"/>
      <c r="M27" s="444"/>
      <c r="N27" s="444"/>
      <c r="O27" s="445"/>
      <c r="P27" s="444"/>
      <c r="Q27" s="445"/>
      <c r="R27" s="453" t="str">
        <f t="shared" si="4"/>
        <v/>
      </c>
      <c r="S27" s="457" t="str">
        <f t="shared" si="0"/>
        <v xml:space="preserve"> </v>
      </c>
      <c r="T27" s="444"/>
      <c r="U27" s="444"/>
      <c r="V27" s="444"/>
      <c r="W27" s="444"/>
      <c r="X27" s="444"/>
      <c r="Y27" s="444"/>
      <c r="Z27" s="446"/>
      <c r="AA27" s="444"/>
      <c r="AB27" s="447"/>
      <c r="AC27" s="445"/>
      <c r="AD27" s="445"/>
      <c r="AE27" s="445"/>
      <c r="AF27" s="444"/>
      <c r="AG27" s="455" t="str">
        <f t="shared" si="2"/>
        <v/>
      </c>
      <c r="AH27" s="457" t="str">
        <f t="shared" si="1"/>
        <v xml:space="preserve"> </v>
      </c>
      <c r="AI27" s="444"/>
      <c r="AZ27" s="436">
        <v>10</v>
      </c>
      <c r="BA27" s="436">
        <v>9</v>
      </c>
      <c r="BB27" s="436">
        <v>3</v>
      </c>
      <c r="BC27" s="437" t="str">
        <f t="shared" si="3"/>
        <v>1093</v>
      </c>
      <c r="BD27" s="436" t="s">
        <v>94</v>
      </c>
    </row>
    <row r="28" spans="1:56">
      <c r="A28" s="438"/>
      <c r="B28" s="439"/>
      <c r="C28" s="438"/>
      <c r="D28" s="439"/>
      <c r="E28" s="439"/>
      <c r="F28" s="438"/>
      <c r="G28" s="438"/>
      <c r="H28" s="438"/>
      <c r="I28" s="439"/>
      <c r="J28" s="438"/>
      <c r="K28" s="445"/>
      <c r="L28" s="444"/>
      <c r="M28" s="444"/>
      <c r="N28" s="444"/>
      <c r="O28" s="445"/>
      <c r="P28" s="444"/>
      <c r="Q28" s="445"/>
      <c r="R28" s="453" t="str">
        <f t="shared" si="4"/>
        <v/>
      </c>
      <c r="S28" s="457" t="str">
        <f t="shared" si="0"/>
        <v xml:space="preserve"> </v>
      </c>
      <c r="T28" s="444"/>
      <c r="U28" s="444"/>
      <c r="V28" s="444"/>
      <c r="W28" s="444"/>
      <c r="X28" s="444"/>
      <c r="Y28" s="444"/>
      <c r="Z28" s="446"/>
      <c r="AA28" s="444"/>
      <c r="AB28" s="447"/>
      <c r="AC28" s="445"/>
      <c r="AD28" s="445"/>
      <c r="AE28" s="445"/>
      <c r="AF28" s="444"/>
      <c r="AG28" s="455" t="str">
        <f t="shared" si="2"/>
        <v/>
      </c>
      <c r="AH28" s="457" t="str">
        <f t="shared" si="1"/>
        <v xml:space="preserve"> </v>
      </c>
      <c r="AI28" s="444"/>
      <c r="AZ28" s="436">
        <v>10</v>
      </c>
      <c r="BA28" s="436">
        <v>9</v>
      </c>
      <c r="BB28" s="436">
        <v>2</v>
      </c>
      <c r="BC28" s="437" t="str">
        <f t="shared" si="3"/>
        <v>1092</v>
      </c>
      <c r="BD28" s="436" t="s">
        <v>94</v>
      </c>
    </row>
    <row r="29" spans="1:56">
      <c r="A29" s="438"/>
      <c r="B29" s="439"/>
      <c r="C29" s="438"/>
      <c r="D29" s="439"/>
      <c r="E29" s="439"/>
      <c r="F29" s="438"/>
      <c r="G29" s="438"/>
      <c r="H29" s="438"/>
      <c r="I29" s="439"/>
      <c r="J29" s="438"/>
      <c r="K29" s="445"/>
      <c r="L29" s="444"/>
      <c r="M29" s="444"/>
      <c r="N29" s="444"/>
      <c r="O29" s="445"/>
      <c r="P29" s="444"/>
      <c r="Q29" s="445"/>
      <c r="R29" s="453" t="str">
        <f t="shared" si="4"/>
        <v/>
      </c>
      <c r="S29" s="457" t="str">
        <f t="shared" si="0"/>
        <v xml:space="preserve"> </v>
      </c>
      <c r="T29" s="444"/>
      <c r="U29" s="444"/>
      <c r="V29" s="444"/>
      <c r="W29" s="444"/>
      <c r="X29" s="444"/>
      <c r="Y29" s="444"/>
      <c r="Z29" s="446"/>
      <c r="AA29" s="444"/>
      <c r="AB29" s="447"/>
      <c r="AC29" s="445"/>
      <c r="AD29" s="445"/>
      <c r="AE29" s="445"/>
      <c r="AF29" s="444"/>
      <c r="AG29" s="455" t="str">
        <f t="shared" si="2"/>
        <v/>
      </c>
      <c r="AH29" s="457" t="str">
        <f t="shared" si="1"/>
        <v xml:space="preserve"> </v>
      </c>
      <c r="AI29" s="444"/>
      <c r="AZ29" s="436">
        <v>10</v>
      </c>
      <c r="BA29" s="436">
        <v>9</v>
      </c>
      <c r="BB29" s="436">
        <v>1</v>
      </c>
      <c r="BC29" s="437" t="str">
        <f t="shared" si="3"/>
        <v>1091</v>
      </c>
      <c r="BD29" s="436" t="s">
        <v>94</v>
      </c>
    </row>
    <row r="30" spans="1:56">
      <c r="A30" s="448"/>
      <c r="B30" s="449"/>
      <c r="C30" s="448"/>
      <c r="D30" s="449"/>
      <c r="E30" s="449"/>
      <c r="F30" s="448"/>
      <c r="G30" s="448"/>
      <c r="H30" s="448"/>
      <c r="I30" s="449"/>
      <c r="J30" s="448"/>
      <c r="K30" s="450"/>
      <c r="L30" s="451"/>
      <c r="M30" s="451"/>
      <c r="N30" s="451"/>
      <c r="O30" s="450"/>
      <c r="P30" s="451"/>
      <c r="Q30" s="450"/>
      <c r="R30" s="454" t="str">
        <f t="shared" ref="R30:R93" si="5">+K30&amp;O30&amp;Q30</f>
        <v/>
      </c>
      <c r="S30" s="457" t="str">
        <f t="shared" si="0"/>
        <v xml:space="preserve"> </v>
      </c>
      <c r="T30" s="451"/>
      <c r="U30" s="451"/>
      <c r="V30" s="451"/>
      <c r="W30" s="451"/>
      <c r="X30" s="451"/>
      <c r="Y30" s="451"/>
      <c r="Z30" s="446"/>
      <c r="AA30" s="451"/>
      <c r="AB30" s="452"/>
      <c r="AC30" s="450"/>
      <c r="AD30" s="450"/>
      <c r="AE30" s="450"/>
      <c r="AF30" s="451"/>
      <c r="AG30" s="456" t="str">
        <f t="shared" ref="AG30:AG93" si="6">+AC30&amp;AD30&amp;AE30</f>
        <v/>
      </c>
      <c r="AH30" s="457" t="str">
        <f t="shared" si="1"/>
        <v xml:space="preserve"> </v>
      </c>
      <c r="AI30" s="451"/>
      <c r="AZ30" s="436">
        <v>10</v>
      </c>
      <c r="BA30" s="436">
        <v>8</v>
      </c>
      <c r="BB30" s="436">
        <v>10</v>
      </c>
      <c r="BC30" s="437" t="str">
        <f t="shared" si="3"/>
        <v>10810</v>
      </c>
      <c r="BD30" s="436" t="s">
        <v>94</v>
      </c>
    </row>
    <row r="31" spans="1:56">
      <c r="A31" s="448"/>
      <c r="B31" s="449"/>
      <c r="C31" s="448"/>
      <c r="D31" s="449"/>
      <c r="E31" s="449"/>
      <c r="F31" s="448"/>
      <c r="G31" s="448"/>
      <c r="H31" s="448"/>
      <c r="I31" s="449"/>
      <c r="J31" s="448"/>
      <c r="K31" s="450"/>
      <c r="L31" s="451"/>
      <c r="M31" s="451"/>
      <c r="N31" s="451"/>
      <c r="O31" s="450"/>
      <c r="P31" s="451"/>
      <c r="Q31" s="450"/>
      <c r="R31" s="454" t="str">
        <f t="shared" si="5"/>
        <v/>
      </c>
      <c r="S31" s="457" t="str">
        <f t="shared" si="0"/>
        <v xml:space="preserve"> </v>
      </c>
      <c r="T31" s="451"/>
      <c r="U31" s="451"/>
      <c r="V31" s="451"/>
      <c r="W31" s="451"/>
      <c r="X31" s="451"/>
      <c r="Y31" s="451"/>
      <c r="Z31" s="446"/>
      <c r="AA31" s="451"/>
      <c r="AB31" s="452"/>
      <c r="AC31" s="450"/>
      <c r="AD31" s="450"/>
      <c r="AE31" s="450"/>
      <c r="AF31" s="451"/>
      <c r="AG31" s="456" t="str">
        <f t="shared" si="6"/>
        <v/>
      </c>
      <c r="AH31" s="457" t="str">
        <f t="shared" si="1"/>
        <v xml:space="preserve"> </v>
      </c>
      <c r="AI31" s="451"/>
      <c r="AZ31" s="436">
        <v>10</v>
      </c>
      <c r="BA31" s="436">
        <v>8</v>
      </c>
      <c r="BB31" s="436">
        <v>9</v>
      </c>
      <c r="BC31" s="437" t="str">
        <f t="shared" si="3"/>
        <v>1089</v>
      </c>
      <c r="BD31" s="436" t="s">
        <v>94</v>
      </c>
    </row>
    <row r="32" spans="1:56">
      <c r="A32" s="448"/>
      <c r="B32" s="449"/>
      <c r="C32" s="448"/>
      <c r="D32" s="449"/>
      <c r="E32" s="449"/>
      <c r="F32" s="448"/>
      <c r="G32" s="448"/>
      <c r="H32" s="448"/>
      <c r="I32" s="449"/>
      <c r="J32" s="448"/>
      <c r="K32" s="450"/>
      <c r="L32" s="451"/>
      <c r="M32" s="451"/>
      <c r="N32" s="451"/>
      <c r="O32" s="450"/>
      <c r="P32" s="451"/>
      <c r="Q32" s="450"/>
      <c r="R32" s="454" t="str">
        <f t="shared" si="5"/>
        <v/>
      </c>
      <c r="S32" s="457" t="str">
        <f t="shared" si="0"/>
        <v xml:space="preserve"> </v>
      </c>
      <c r="T32" s="451"/>
      <c r="U32" s="451"/>
      <c r="V32" s="451"/>
      <c r="W32" s="451"/>
      <c r="X32" s="451"/>
      <c r="Y32" s="451"/>
      <c r="Z32" s="446"/>
      <c r="AA32" s="451"/>
      <c r="AB32" s="452"/>
      <c r="AC32" s="450"/>
      <c r="AD32" s="450"/>
      <c r="AE32" s="450"/>
      <c r="AF32" s="451"/>
      <c r="AG32" s="456" t="str">
        <f t="shared" si="6"/>
        <v/>
      </c>
      <c r="AH32" s="457" t="str">
        <f t="shared" si="1"/>
        <v xml:space="preserve"> </v>
      </c>
      <c r="AI32" s="451"/>
      <c r="AZ32" s="436">
        <v>10</v>
      </c>
      <c r="BA32" s="436">
        <v>8</v>
      </c>
      <c r="BB32" s="436">
        <v>8</v>
      </c>
      <c r="BC32" s="437" t="str">
        <f t="shared" si="3"/>
        <v>1088</v>
      </c>
      <c r="BD32" s="436" t="s">
        <v>94</v>
      </c>
    </row>
    <row r="33" spans="1:56">
      <c r="A33" s="448"/>
      <c r="B33" s="449"/>
      <c r="C33" s="448"/>
      <c r="D33" s="449"/>
      <c r="E33" s="449"/>
      <c r="F33" s="448"/>
      <c r="G33" s="448"/>
      <c r="H33" s="448"/>
      <c r="I33" s="449"/>
      <c r="J33" s="448"/>
      <c r="K33" s="450"/>
      <c r="L33" s="451"/>
      <c r="M33" s="451"/>
      <c r="N33" s="451"/>
      <c r="O33" s="450"/>
      <c r="P33" s="451"/>
      <c r="Q33" s="450"/>
      <c r="R33" s="454" t="str">
        <f t="shared" si="5"/>
        <v/>
      </c>
      <c r="S33" s="457" t="str">
        <f t="shared" si="0"/>
        <v xml:space="preserve"> </v>
      </c>
      <c r="T33" s="451"/>
      <c r="U33" s="451"/>
      <c r="V33" s="451"/>
      <c r="W33" s="451"/>
      <c r="X33" s="451"/>
      <c r="Y33" s="451"/>
      <c r="Z33" s="446"/>
      <c r="AA33" s="451"/>
      <c r="AB33" s="452"/>
      <c r="AC33" s="450"/>
      <c r="AD33" s="450"/>
      <c r="AE33" s="450"/>
      <c r="AF33" s="451"/>
      <c r="AG33" s="456" t="str">
        <f t="shared" si="6"/>
        <v/>
      </c>
      <c r="AH33" s="457" t="str">
        <f t="shared" si="1"/>
        <v xml:space="preserve"> </v>
      </c>
      <c r="AI33" s="451"/>
      <c r="AZ33" s="436">
        <v>10</v>
      </c>
      <c r="BA33" s="436">
        <v>8</v>
      </c>
      <c r="BB33" s="436">
        <v>7</v>
      </c>
      <c r="BC33" s="437" t="str">
        <f t="shared" si="3"/>
        <v>1087</v>
      </c>
      <c r="BD33" s="436" t="s">
        <v>94</v>
      </c>
    </row>
    <row r="34" spans="1:56">
      <c r="A34" s="448"/>
      <c r="B34" s="449"/>
      <c r="C34" s="448"/>
      <c r="D34" s="449"/>
      <c r="E34" s="449"/>
      <c r="F34" s="448"/>
      <c r="G34" s="448"/>
      <c r="H34" s="448"/>
      <c r="I34" s="449"/>
      <c r="J34" s="448"/>
      <c r="K34" s="450"/>
      <c r="L34" s="451"/>
      <c r="M34" s="451"/>
      <c r="N34" s="451"/>
      <c r="O34" s="450"/>
      <c r="P34" s="451"/>
      <c r="Q34" s="450"/>
      <c r="R34" s="454" t="str">
        <f t="shared" si="5"/>
        <v/>
      </c>
      <c r="S34" s="457" t="str">
        <f t="shared" si="0"/>
        <v xml:space="preserve"> </v>
      </c>
      <c r="T34" s="451"/>
      <c r="U34" s="451"/>
      <c r="V34" s="451"/>
      <c r="W34" s="451"/>
      <c r="X34" s="451"/>
      <c r="Y34" s="451"/>
      <c r="Z34" s="446"/>
      <c r="AA34" s="451"/>
      <c r="AB34" s="452"/>
      <c r="AC34" s="450"/>
      <c r="AD34" s="450"/>
      <c r="AE34" s="450"/>
      <c r="AF34" s="451"/>
      <c r="AG34" s="456" t="str">
        <f t="shared" si="6"/>
        <v/>
      </c>
      <c r="AH34" s="457" t="str">
        <f t="shared" si="1"/>
        <v xml:space="preserve"> </v>
      </c>
      <c r="AI34" s="451"/>
      <c r="AZ34" s="436">
        <v>10</v>
      </c>
      <c r="BA34" s="436">
        <v>8</v>
      </c>
      <c r="BB34" s="436">
        <v>6</v>
      </c>
      <c r="BC34" s="437" t="str">
        <f t="shared" si="3"/>
        <v>1086</v>
      </c>
      <c r="BD34" s="436" t="s">
        <v>94</v>
      </c>
    </row>
    <row r="35" spans="1:56">
      <c r="A35" s="448"/>
      <c r="B35" s="449"/>
      <c r="C35" s="448"/>
      <c r="D35" s="449"/>
      <c r="E35" s="449"/>
      <c r="F35" s="448"/>
      <c r="G35" s="448"/>
      <c r="H35" s="448"/>
      <c r="I35" s="449"/>
      <c r="J35" s="448"/>
      <c r="K35" s="450"/>
      <c r="L35" s="451"/>
      <c r="M35" s="451"/>
      <c r="N35" s="451"/>
      <c r="O35" s="450"/>
      <c r="P35" s="451"/>
      <c r="Q35" s="450"/>
      <c r="R35" s="454" t="str">
        <f t="shared" si="5"/>
        <v/>
      </c>
      <c r="S35" s="457" t="str">
        <f t="shared" si="0"/>
        <v xml:space="preserve"> </v>
      </c>
      <c r="T35" s="451"/>
      <c r="U35" s="451"/>
      <c r="V35" s="451"/>
      <c r="W35" s="451"/>
      <c r="X35" s="451"/>
      <c r="Y35" s="451"/>
      <c r="Z35" s="446"/>
      <c r="AA35" s="451"/>
      <c r="AB35" s="452"/>
      <c r="AC35" s="450"/>
      <c r="AD35" s="450"/>
      <c r="AE35" s="450"/>
      <c r="AF35" s="451"/>
      <c r="AG35" s="456" t="str">
        <f t="shared" si="6"/>
        <v/>
      </c>
      <c r="AH35" s="457" t="str">
        <f t="shared" si="1"/>
        <v xml:space="preserve"> </v>
      </c>
      <c r="AI35" s="451"/>
      <c r="AZ35" s="436">
        <v>10</v>
      </c>
      <c r="BA35" s="436">
        <v>8</v>
      </c>
      <c r="BB35" s="436">
        <v>5</v>
      </c>
      <c r="BC35" s="437" t="str">
        <f t="shared" si="3"/>
        <v>1085</v>
      </c>
      <c r="BD35" s="436" t="s">
        <v>94</v>
      </c>
    </row>
    <row r="36" spans="1:56">
      <c r="A36" s="448"/>
      <c r="B36" s="449"/>
      <c r="C36" s="448"/>
      <c r="D36" s="449"/>
      <c r="E36" s="449"/>
      <c r="F36" s="448"/>
      <c r="G36" s="448"/>
      <c r="H36" s="448"/>
      <c r="I36" s="449"/>
      <c r="J36" s="448"/>
      <c r="K36" s="450"/>
      <c r="L36" s="451"/>
      <c r="M36" s="451"/>
      <c r="N36" s="451"/>
      <c r="O36" s="450"/>
      <c r="P36" s="451"/>
      <c r="Q36" s="450"/>
      <c r="R36" s="454" t="str">
        <f t="shared" si="5"/>
        <v/>
      </c>
      <c r="S36" s="457" t="str">
        <f t="shared" si="0"/>
        <v xml:space="preserve"> </v>
      </c>
      <c r="T36" s="451"/>
      <c r="U36" s="451"/>
      <c r="V36" s="451"/>
      <c r="W36" s="451"/>
      <c r="X36" s="451"/>
      <c r="Y36" s="451"/>
      <c r="Z36" s="446"/>
      <c r="AA36" s="451"/>
      <c r="AB36" s="452"/>
      <c r="AC36" s="450"/>
      <c r="AD36" s="450"/>
      <c r="AE36" s="450"/>
      <c r="AF36" s="451"/>
      <c r="AG36" s="456" t="str">
        <f t="shared" si="6"/>
        <v/>
      </c>
      <c r="AH36" s="457" t="str">
        <f t="shared" si="1"/>
        <v xml:space="preserve"> </v>
      </c>
      <c r="AI36" s="451"/>
      <c r="AZ36" s="436">
        <v>10</v>
      </c>
      <c r="BA36" s="436">
        <v>8</v>
      </c>
      <c r="BB36" s="436">
        <v>4</v>
      </c>
      <c r="BC36" s="437" t="str">
        <f t="shared" si="3"/>
        <v>1084</v>
      </c>
      <c r="BD36" s="436" t="s">
        <v>94</v>
      </c>
    </row>
    <row r="37" spans="1:56">
      <c r="A37" s="448"/>
      <c r="B37" s="449"/>
      <c r="C37" s="448"/>
      <c r="D37" s="449"/>
      <c r="E37" s="449"/>
      <c r="F37" s="448"/>
      <c r="G37" s="448"/>
      <c r="H37" s="448"/>
      <c r="I37" s="449"/>
      <c r="J37" s="448"/>
      <c r="K37" s="450"/>
      <c r="L37" s="451"/>
      <c r="M37" s="451"/>
      <c r="N37" s="451"/>
      <c r="O37" s="450"/>
      <c r="P37" s="451"/>
      <c r="Q37" s="450"/>
      <c r="R37" s="454" t="str">
        <f t="shared" si="5"/>
        <v/>
      </c>
      <c r="S37" s="457" t="str">
        <f t="shared" si="0"/>
        <v xml:space="preserve"> </v>
      </c>
      <c r="T37" s="451"/>
      <c r="U37" s="451"/>
      <c r="V37" s="451"/>
      <c r="W37" s="451"/>
      <c r="X37" s="451"/>
      <c r="Y37" s="451"/>
      <c r="Z37" s="446"/>
      <c r="AA37" s="451"/>
      <c r="AB37" s="452"/>
      <c r="AC37" s="450"/>
      <c r="AD37" s="450"/>
      <c r="AE37" s="450"/>
      <c r="AF37" s="451"/>
      <c r="AG37" s="456" t="str">
        <f t="shared" si="6"/>
        <v/>
      </c>
      <c r="AH37" s="457" t="str">
        <f t="shared" si="1"/>
        <v xml:space="preserve"> </v>
      </c>
      <c r="AI37" s="451"/>
      <c r="AZ37" s="436">
        <v>10</v>
      </c>
      <c r="BA37" s="436">
        <v>8</v>
      </c>
      <c r="BB37" s="436">
        <v>3</v>
      </c>
      <c r="BC37" s="437" t="str">
        <f t="shared" si="3"/>
        <v>1083</v>
      </c>
      <c r="BD37" s="436" t="s">
        <v>94</v>
      </c>
    </row>
    <row r="38" spans="1:56">
      <c r="A38" s="448"/>
      <c r="B38" s="449"/>
      <c r="C38" s="448"/>
      <c r="D38" s="449"/>
      <c r="E38" s="449"/>
      <c r="F38" s="448"/>
      <c r="G38" s="448"/>
      <c r="H38" s="448"/>
      <c r="I38" s="449"/>
      <c r="J38" s="448"/>
      <c r="K38" s="450"/>
      <c r="L38" s="451"/>
      <c r="M38" s="451"/>
      <c r="N38" s="451"/>
      <c r="O38" s="450"/>
      <c r="P38" s="451"/>
      <c r="Q38" s="450"/>
      <c r="R38" s="454" t="str">
        <f t="shared" si="5"/>
        <v/>
      </c>
      <c r="S38" s="457" t="str">
        <f t="shared" si="0"/>
        <v xml:space="preserve"> </v>
      </c>
      <c r="T38" s="451"/>
      <c r="U38" s="451"/>
      <c r="V38" s="451"/>
      <c r="W38" s="451"/>
      <c r="X38" s="451"/>
      <c r="Y38" s="451"/>
      <c r="Z38" s="446"/>
      <c r="AA38" s="451"/>
      <c r="AB38" s="452"/>
      <c r="AC38" s="450"/>
      <c r="AD38" s="450"/>
      <c r="AE38" s="450"/>
      <c r="AF38" s="451"/>
      <c r="AG38" s="456" t="str">
        <f t="shared" si="6"/>
        <v/>
      </c>
      <c r="AH38" s="457" t="str">
        <f t="shared" si="1"/>
        <v xml:space="preserve"> </v>
      </c>
      <c r="AI38" s="451"/>
      <c r="AZ38" s="436">
        <v>10</v>
      </c>
      <c r="BA38" s="436">
        <v>8</v>
      </c>
      <c r="BB38" s="436">
        <v>2</v>
      </c>
      <c r="BC38" s="437" t="str">
        <f t="shared" si="3"/>
        <v>1082</v>
      </c>
      <c r="BD38" s="436" t="s">
        <v>94</v>
      </c>
    </row>
    <row r="39" spans="1:56">
      <c r="A39" s="448"/>
      <c r="B39" s="449"/>
      <c r="C39" s="448"/>
      <c r="D39" s="449"/>
      <c r="E39" s="449"/>
      <c r="F39" s="448"/>
      <c r="G39" s="448"/>
      <c r="H39" s="448"/>
      <c r="I39" s="449"/>
      <c r="J39" s="448"/>
      <c r="K39" s="450"/>
      <c r="L39" s="451"/>
      <c r="M39" s="451"/>
      <c r="N39" s="451"/>
      <c r="O39" s="450"/>
      <c r="P39" s="451"/>
      <c r="Q39" s="450"/>
      <c r="R39" s="454" t="str">
        <f t="shared" si="5"/>
        <v/>
      </c>
      <c r="S39" s="457" t="str">
        <f t="shared" si="0"/>
        <v xml:space="preserve"> </v>
      </c>
      <c r="T39" s="451"/>
      <c r="U39" s="451"/>
      <c r="V39" s="451"/>
      <c r="W39" s="451"/>
      <c r="X39" s="451"/>
      <c r="Y39" s="451"/>
      <c r="Z39" s="446"/>
      <c r="AA39" s="451"/>
      <c r="AB39" s="452"/>
      <c r="AC39" s="450"/>
      <c r="AD39" s="450"/>
      <c r="AE39" s="450"/>
      <c r="AF39" s="451"/>
      <c r="AG39" s="456" t="str">
        <f t="shared" si="6"/>
        <v/>
      </c>
      <c r="AH39" s="457" t="str">
        <f t="shared" si="1"/>
        <v xml:space="preserve"> </v>
      </c>
      <c r="AI39" s="451"/>
      <c r="AZ39" s="436">
        <v>10</v>
      </c>
      <c r="BA39" s="436">
        <v>8</v>
      </c>
      <c r="BB39" s="436">
        <v>1</v>
      </c>
      <c r="BC39" s="437" t="str">
        <f t="shared" si="3"/>
        <v>1081</v>
      </c>
      <c r="BD39" s="436" t="s">
        <v>94</v>
      </c>
    </row>
    <row r="40" spans="1:56">
      <c r="A40" s="448"/>
      <c r="B40" s="449"/>
      <c r="C40" s="448"/>
      <c r="D40" s="449"/>
      <c r="E40" s="449"/>
      <c r="F40" s="448"/>
      <c r="G40" s="448"/>
      <c r="H40" s="448"/>
      <c r="I40" s="449"/>
      <c r="J40" s="448"/>
      <c r="K40" s="450"/>
      <c r="L40" s="451"/>
      <c r="M40" s="451"/>
      <c r="N40" s="451"/>
      <c r="O40" s="450"/>
      <c r="P40" s="451"/>
      <c r="Q40" s="450"/>
      <c r="R40" s="454" t="str">
        <f t="shared" si="5"/>
        <v/>
      </c>
      <c r="S40" s="457" t="str">
        <f t="shared" si="0"/>
        <v xml:space="preserve"> </v>
      </c>
      <c r="T40" s="451"/>
      <c r="U40" s="451"/>
      <c r="V40" s="451"/>
      <c r="W40" s="451"/>
      <c r="X40" s="451"/>
      <c r="Y40" s="451"/>
      <c r="Z40" s="446"/>
      <c r="AA40" s="451"/>
      <c r="AB40" s="452"/>
      <c r="AC40" s="450"/>
      <c r="AD40" s="450"/>
      <c r="AE40" s="450"/>
      <c r="AF40" s="451"/>
      <c r="AG40" s="456" t="str">
        <f t="shared" si="6"/>
        <v/>
      </c>
      <c r="AH40" s="457" t="str">
        <f t="shared" si="1"/>
        <v xml:space="preserve"> </v>
      </c>
      <c r="AI40" s="451"/>
      <c r="AZ40" s="436">
        <v>10</v>
      </c>
      <c r="BA40" s="436">
        <v>7</v>
      </c>
      <c r="BB40" s="436">
        <v>10</v>
      </c>
      <c r="BC40" s="437" t="str">
        <f t="shared" si="3"/>
        <v>10710</v>
      </c>
      <c r="BD40" s="436" t="s">
        <v>94</v>
      </c>
    </row>
    <row r="41" spans="1:56">
      <c r="A41" s="448"/>
      <c r="B41" s="449"/>
      <c r="C41" s="448"/>
      <c r="D41" s="449"/>
      <c r="E41" s="449"/>
      <c r="F41" s="448"/>
      <c r="G41" s="448"/>
      <c r="H41" s="448"/>
      <c r="I41" s="449"/>
      <c r="J41" s="448"/>
      <c r="K41" s="450"/>
      <c r="L41" s="451"/>
      <c r="M41" s="451"/>
      <c r="N41" s="451"/>
      <c r="O41" s="450"/>
      <c r="P41" s="451"/>
      <c r="Q41" s="450"/>
      <c r="R41" s="454" t="str">
        <f t="shared" si="5"/>
        <v/>
      </c>
      <c r="S41" s="457" t="str">
        <f t="shared" si="0"/>
        <v xml:space="preserve"> </v>
      </c>
      <c r="T41" s="451"/>
      <c r="U41" s="451"/>
      <c r="V41" s="451"/>
      <c r="W41" s="451"/>
      <c r="X41" s="451"/>
      <c r="Y41" s="451"/>
      <c r="Z41" s="446"/>
      <c r="AA41" s="451"/>
      <c r="AB41" s="452"/>
      <c r="AC41" s="450"/>
      <c r="AD41" s="450"/>
      <c r="AE41" s="450"/>
      <c r="AF41" s="451"/>
      <c r="AG41" s="456" t="str">
        <f t="shared" si="6"/>
        <v/>
      </c>
      <c r="AH41" s="457" t="str">
        <f t="shared" si="1"/>
        <v xml:space="preserve"> </v>
      </c>
      <c r="AI41" s="451"/>
      <c r="AZ41" s="436">
        <v>10</v>
      </c>
      <c r="BA41" s="436">
        <v>7</v>
      </c>
      <c r="BB41" s="436">
        <v>9</v>
      </c>
      <c r="BC41" s="437" t="str">
        <f t="shared" si="3"/>
        <v>1079</v>
      </c>
      <c r="BD41" s="436" t="s">
        <v>94</v>
      </c>
    </row>
    <row r="42" spans="1:56">
      <c r="A42" s="448"/>
      <c r="B42" s="449"/>
      <c r="C42" s="448"/>
      <c r="D42" s="449"/>
      <c r="E42" s="449"/>
      <c r="F42" s="448"/>
      <c r="G42" s="448"/>
      <c r="H42" s="448"/>
      <c r="I42" s="449"/>
      <c r="J42" s="448"/>
      <c r="K42" s="450"/>
      <c r="L42" s="451"/>
      <c r="M42" s="451"/>
      <c r="N42" s="451"/>
      <c r="O42" s="450"/>
      <c r="P42" s="451"/>
      <c r="Q42" s="450"/>
      <c r="R42" s="454" t="str">
        <f t="shared" si="5"/>
        <v/>
      </c>
      <c r="S42" s="457" t="str">
        <f t="shared" si="0"/>
        <v xml:space="preserve"> </v>
      </c>
      <c r="T42" s="451"/>
      <c r="U42" s="451"/>
      <c r="V42" s="451"/>
      <c r="W42" s="451"/>
      <c r="X42" s="451"/>
      <c r="Y42" s="451"/>
      <c r="Z42" s="446"/>
      <c r="AA42" s="451"/>
      <c r="AB42" s="452"/>
      <c r="AC42" s="450"/>
      <c r="AD42" s="450"/>
      <c r="AE42" s="450"/>
      <c r="AF42" s="451"/>
      <c r="AG42" s="456" t="str">
        <f t="shared" si="6"/>
        <v/>
      </c>
      <c r="AH42" s="457" t="str">
        <f t="shared" si="1"/>
        <v xml:space="preserve"> </v>
      </c>
      <c r="AI42" s="451"/>
      <c r="AZ42" s="436">
        <v>10</v>
      </c>
      <c r="BA42" s="436">
        <v>7</v>
      </c>
      <c r="BB42" s="436">
        <v>8</v>
      </c>
      <c r="BC42" s="437" t="str">
        <f t="shared" si="3"/>
        <v>1078</v>
      </c>
      <c r="BD42" s="436" t="s">
        <v>94</v>
      </c>
    </row>
    <row r="43" spans="1:56">
      <c r="A43" s="448"/>
      <c r="B43" s="449"/>
      <c r="C43" s="448"/>
      <c r="D43" s="449"/>
      <c r="E43" s="449"/>
      <c r="F43" s="448"/>
      <c r="G43" s="448"/>
      <c r="H43" s="448"/>
      <c r="I43" s="449"/>
      <c r="J43" s="448"/>
      <c r="K43" s="450"/>
      <c r="L43" s="451"/>
      <c r="M43" s="451"/>
      <c r="N43" s="451"/>
      <c r="O43" s="450"/>
      <c r="P43" s="451"/>
      <c r="Q43" s="450"/>
      <c r="R43" s="454" t="str">
        <f t="shared" si="5"/>
        <v/>
      </c>
      <c r="S43" s="457" t="str">
        <f t="shared" si="0"/>
        <v xml:space="preserve"> </v>
      </c>
      <c r="T43" s="451"/>
      <c r="U43" s="451"/>
      <c r="V43" s="451"/>
      <c r="W43" s="451"/>
      <c r="X43" s="451"/>
      <c r="Y43" s="451"/>
      <c r="Z43" s="446"/>
      <c r="AA43" s="451"/>
      <c r="AB43" s="452"/>
      <c r="AC43" s="450"/>
      <c r="AD43" s="450"/>
      <c r="AE43" s="450"/>
      <c r="AF43" s="451"/>
      <c r="AG43" s="456" t="str">
        <f t="shared" si="6"/>
        <v/>
      </c>
      <c r="AH43" s="457" t="str">
        <f t="shared" si="1"/>
        <v xml:space="preserve"> </v>
      </c>
      <c r="AI43" s="451"/>
      <c r="AZ43" s="436">
        <v>10</v>
      </c>
      <c r="BA43" s="436">
        <v>7</v>
      </c>
      <c r="BB43" s="436">
        <v>7</v>
      </c>
      <c r="BC43" s="437" t="str">
        <f t="shared" si="3"/>
        <v>1077</v>
      </c>
      <c r="BD43" s="436" t="s">
        <v>94</v>
      </c>
    </row>
    <row r="44" spans="1:56">
      <c r="A44" s="448"/>
      <c r="B44" s="449"/>
      <c r="C44" s="448"/>
      <c r="D44" s="449"/>
      <c r="E44" s="449"/>
      <c r="F44" s="448"/>
      <c r="G44" s="448"/>
      <c r="H44" s="448"/>
      <c r="I44" s="449"/>
      <c r="J44" s="448"/>
      <c r="K44" s="450"/>
      <c r="L44" s="451"/>
      <c r="M44" s="451"/>
      <c r="N44" s="451"/>
      <c r="O44" s="450"/>
      <c r="P44" s="451"/>
      <c r="Q44" s="450"/>
      <c r="R44" s="454" t="str">
        <f t="shared" si="5"/>
        <v/>
      </c>
      <c r="S44" s="457" t="str">
        <f t="shared" si="0"/>
        <v xml:space="preserve"> </v>
      </c>
      <c r="T44" s="451"/>
      <c r="U44" s="451"/>
      <c r="V44" s="451"/>
      <c r="W44" s="451"/>
      <c r="X44" s="451"/>
      <c r="Y44" s="451"/>
      <c r="Z44" s="446"/>
      <c r="AA44" s="451"/>
      <c r="AB44" s="452"/>
      <c r="AC44" s="450"/>
      <c r="AD44" s="450"/>
      <c r="AE44" s="450"/>
      <c r="AF44" s="451"/>
      <c r="AG44" s="456" t="str">
        <f t="shared" si="6"/>
        <v/>
      </c>
      <c r="AH44" s="457" t="str">
        <f t="shared" si="1"/>
        <v xml:space="preserve"> </v>
      </c>
      <c r="AI44" s="451"/>
      <c r="AZ44" s="436">
        <v>10</v>
      </c>
      <c r="BA44" s="436">
        <v>7</v>
      </c>
      <c r="BB44" s="436">
        <v>6</v>
      </c>
      <c r="BC44" s="437" t="str">
        <f t="shared" si="3"/>
        <v>1076</v>
      </c>
      <c r="BD44" s="436" t="s">
        <v>94</v>
      </c>
    </row>
    <row r="45" spans="1:56">
      <c r="A45" s="448"/>
      <c r="B45" s="449"/>
      <c r="C45" s="448"/>
      <c r="D45" s="449"/>
      <c r="E45" s="449"/>
      <c r="F45" s="448"/>
      <c r="G45" s="448"/>
      <c r="H45" s="448"/>
      <c r="I45" s="449"/>
      <c r="J45" s="448"/>
      <c r="K45" s="450"/>
      <c r="L45" s="451"/>
      <c r="M45" s="451"/>
      <c r="N45" s="451"/>
      <c r="O45" s="450"/>
      <c r="P45" s="451"/>
      <c r="Q45" s="450"/>
      <c r="R45" s="454" t="str">
        <f t="shared" si="5"/>
        <v/>
      </c>
      <c r="S45" s="457" t="str">
        <f t="shared" si="0"/>
        <v xml:space="preserve"> </v>
      </c>
      <c r="T45" s="451"/>
      <c r="U45" s="451"/>
      <c r="V45" s="451"/>
      <c r="W45" s="451"/>
      <c r="X45" s="451"/>
      <c r="Y45" s="451"/>
      <c r="Z45" s="446"/>
      <c r="AA45" s="451"/>
      <c r="AB45" s="452"/>
      <c r="AC45" s="450"/>
      <c r="AD45" s="450"/>
      <c r="AE45" s="450"/>
      <c r="AF45" s="451"/>
      <c r="AG45" s="456" t="str">
        <f t="shared" si="6"/>
        <v/>
      </c>
      <c r="AH45" s="457" t="str">
        <f t="shared" si="1"/>
        <v xml:space="preserve"> </v>
      </c>
      <c r="AI45" s="451"/>
      <c r="AZ45" s="436">
        <v>10</v>
      </c>
      <c r="BA45" s="436">
        <v>7</v>
      </c>
      <c r="BB45" s="436">
        <v>5</v>
      </c>
      <c r="BC45" s="437" t="str">
        <f t="shared" si="3"/>
        <v>1075</v>
      </c>
      <c r="BD45" s="436" t="s">
        <v>94</v>
      </c>
    </row>
    <row r="46" spans="1:56">
      <c r="A46" s="448"/>
      <c r="B46" s="449"/>
      <c r="C46" s="448"/>
      <c r="D46" s="449"/>
      <c r="E46" s="449"/>
      <c r="F46" s="448"/>
      <c r="G46" s="448"/>
      <c r="H46" s="448"/>
      <c r="I46" s="449"/>
      <c r="J46" s="448"/>
      <c r="K46" s="450"/>
      <c r="L46" s="451"/>
      <c r="M46" s="451"/>
      <c r="N46" s="451"/>
      <c r="O46" s="450"/>
      <c r="P46" s="451"/>
      <c r="Q46" s="450"/>
      <c r="R46" s="454" t="str">
        <f t="shared" si="5"/>
        <v/>
      </c>
      <c r="S46" s="457" t="str">
        <f t="shared" si="0"/>
        <v xml:space="preserve"> </v>
      </c>
      <c r="T46" s="451"/>
      <c r="U46" s="451"/>
      <c r="V46" s="451"/>
      <c r="W46" s="451"/>
      <c r="X46" s="451"/>
      <c r="Y46" s="451"/>
      <c r="Z46" s="446"/>
      <c r="AA46" s="451"/>
      <c r="AB46" s="452"/>
      <c r="AC46" s="450"/>
      <c r="AD46" s="450"/>
      <c r="AE46" s="450"/>
      <c r="AF46" s="451"/>
      <c r="AG46" s="456" t="str">
        <f t="shared" si="6"/>
        <v/>
      </c>
      <c r="AH46" s="457" t="str">
        <f t="shared" si="1"/>
        <v xml:space="preserve"> </v>
      </c>
      <c r="AI46" s="451"/>
      <c r="AZ46" s="436">
        <v>10</v>
      </c>
      <c r="BA46" s="436">
        <v>7</v>
      </c>
      <c r="BB46" s="436">
        <v>4</v>
      </c>
      <c r="BC46" s="437" t="str">
        <f t="shared" si="3"/>
        <v>1074</v>
      </c>
      <c r="BD46" s="436" t="s">
        <v>94</v>
      </c>
    </row>
    <row r="47" spans="1:56">
      <c r="A47" s="448"/>
      <c r="B47" s="449"/>
      <c r="C47" s="448"/>
      <c r="D47" s="449"/>
      <c r="E47" s="449"/>
      <c r="F47" s="448"/>
      <c r="G47" s="448"/>
      <c r="H47" s="448"/>
      <c r="I47" s="449"/>
      <c r="J47" s="448"/>
      <c r="K47" s="450"/>
      <c r="L47" s="451"/>
      <c r="M47" s="451"/>
      <c r="N47" s="451"/>
      <c r="O47" s="450"/>
      <c r="P47" s="451"/>
      <c r="Q47" s="450"/>
      <c r="R47" s="454" t="str">
        <f t="shared" si="5"/>
        <v/>
      </c>
      <c r="S47" s="457" t="str">
        <f t="shared" si="0"/>
        <v xml:space="preserve"> </v>
      </c>
      <c r="T47" s="451"/>
      <c r="U47" s="451"/>
      <c r="V47" s="451"/>
      <c r="W47" s="451"/>
      <c r="X47" s="451"/>
      <c r="Y47" s="451"/>
      <c r="Z47" s="446"/>
      <c r="AA47" s="451"/>
      <c r="AB47" s="452"/>
      <c r="AC47" s="450"/>
      <c r="AD47" s="450"/>
      <c r="AE47" s="450"/>
      <c r="AF47" s="451"/>
      <c r="AG47" s="456" t="str">
        <f t="shared" si="6"/>
        <v/>
      </c>
      <c r="AH47" s="457" t="str">
        <f t="shared" si="1"/>
        <v xml:space="preserve"> </v>
      </c>
      <c r="AI47" s="451"/>
      <c r="AZ47" s="436">
        <v>10</v>
      </c>
      <c r="BA47" s="436">
        <v>7</v>
      </c>
      <c r="BB47" s="436">
        <v>3</v>
      </c>
      <c r="BC47" s="437" t="str">
        <f t="shared" si="3"/>
        <v>1073</v>
      </c>
      <c r="BD47" s="436" t="s">
        <v>94</v>
      </c>
    </row>
    <row r="48" spans="1:56">
      <c r="A48" s="448"/>
      <c r="B48" s="449"/>
      <c r="C48" s="448"/>
      <c r="D48" s="449"/>
      <c r="E48" s="449"/>
      <c r="F48" s="448"/>
      <c r="G48" s="448"/>
      <c r="H48" s="448"/>
      <c r="I48" s="449"/>
      <c r="J48" s="448"/>
      <c r="K48" s="450"/>
      <c r="L48" s="451"/>
      <c r="M48" s="451"/>
      <c r="N48" s="451"/>
      <c r="O48" s="450"/>
      <c r="P48" s="451"/>
      <c r="Q48" s="450"/>
      <c r="R48" s="454" t="str">
        <f t="shared" si="5"/>
        <v/>
      </c>
      <c r="S48" s="457" t="str">
        <f t="shared" si="0"/>
        <v xml:space="preserve"> </v>
      </c>
      <c r="T48" s="451"/>
      <c r="U48" s="451"/>
      <c r="V48" s="451"/>
      <c r="W48" s="451"/>
      <c r="X48" s="451"/>
      <c r="Y48" s="451"/>
      <c r="Z48" s="446"/>
      <c r="AA48" s="451"/>
      <c r="AB48" s="452"/>
      <c r="AC48" s="450"/>
      <c r="AD48" s="450"/>
      <c r="AE48" s="450"/>
      <c r="AF48" s="451"/>
      <c r="AG48" s="456" t="str">
        <f t="shared" si="6"/>
        <v/>
      </c>
      <c r="AH48" s="457" t="str">
        <f t="shared" si="1"/>
        <v xml:space="preserve"> </v>
      </c>
      <c r="AI48" s="451"/>
      <c r="AZ48" s="436">
        <v>10</v>
      </c>
      <c r="BA48" s="436">
        <v>7</v>
      </c>
      <c r="BB48" s="436">
        <v>2</v>
      </c>
      <c r="BC48" s="437" t="str">
        <f t="shared" si="3"/>
        <v>1072</v>
      </c>
      <c r="BD48" s="436" t="s">
        <v>94</v>
      </c>
    </row>
    <row r="49" spans="1:56">
      <c r="A49" s="448"/>
      <c r="B49" s="449"/>
      <c r="C49" s="448"/>
      <c r="D49" s="449"/>
      <c r="E49" s="449"/>
      <c r="F49" s="448"/>
      <c r="G49" s="448"/>
      <c r="H49" s="448"/>
      <c r="I49" s="449"/>
      <c r="J49" s="448"/>
      <c r="K49" s="450"/>
      <c r="L49" s="451"/>
      <c r="M49" s="451"/>
      <c r="N49" s="451"/>
      <c r="O49" s="450"/>
      <c r="P49" s="451"/>
      <c r="Q49" s="450"/>
      <c r="R49" s="454" t="str">
        <f t="shared" si="5"/>
        <v/>
      </c>
      <c r="S49" s="457" t="str">
        <f t="shared" si="0"/>
        <v xml:space="preserve"> </v>
      </c>
      <c r="T49" s="451"/>
      <c r="U49" s="451"/>
      <c r="V49" s="451"/>
      <c r="W49" s="451"/>
      <c r="X49" s="451"/>
      <c r="Y49" s="451"/>
      <c r="Z49" s="446"/>
      <c r="AA49" s="451"/>
      <c r="AB49" s="452"/>
      <c r="AC49" s="450"/>
      <c r="AD49" s="450"/>
      <c r="AE49" s="450"/>
      <c r="AF49" s="451"/>
      <c r="AG49" s="456" t="str">
        <f t="shared" si="6"/>
        <v/>
      </c>
      <c r="AH49" s="457" t="str">
        <f t="shared" si="1"/>
        <v xml:space="preserve"> </v>
      </c>
      <c r="AI49" s="451"/>
      <c r="AZ49" s="436">
        <v>10</v>
      </c>
      <c r="BA49" s="436">
        <v>7</v>
      </c>
      <c r="BB49" s="436">
        <v>1</v>
      </c>
      <c r="BC49" s="437" t="str">
        <f t="shared" si="3"/>
        <v>1071</v>
      </c>
      <c r="BD49" s="436" t="s">
        <v>94</v>
      </c>
    </row>
    <row r="50" spans="1:56">
      <c r="A50" s="448"/>
      <c r="B50" s="449"/>
      <c r="C50" s="448"/>
      <c r="D50" s="449"/>
      <c r="E50" s="449"/>
      <c r="F50" s="448"/>
      <c r="G50" s="448"/>
      <c r="H50" s="448"/>
      <c r="I50" s="449"/>
      <c r="J50" s="448"/>
      <c r="K50" s="450"/>
      <c r="L50" s="451"/>
      <c r="M50" s="451"/>
      <c r="N50" s="451"/>
      <c r="O50" s="450"/>
      <c r="P50" s="451"/>
      <c r="Q50" s="450"/>
      <c r="R50" s="454" t="str">
        <f t="shared" si="5"/>
        <v/>
      </c>
      <c r="S50" s="457" t="str">
        <f t="shared" si="0"/>
        <v xml:space="preserve"> </v>
      </c>
      <c r="T50" s="451"/>
      <c r="U50" s="451"/>
      <c r="V50" s="451"/>
      <c r="W50" s="451"/>
      <c r="X50" s="451"/>
      <c r="Y50" s="451"/>
      <c r="Z50" s="446"/>
      <c r="AA50" s="451"/>
      <c r="AB50" s="452"/>
      <c r="AC50" s="450"/>
      <c r="AD50" s="450"/>
      <c r="AE50" s="450"/>
      <c r="AF50" s="451"/>
      <c r="AG50" s="456" t="str">
        <f t="shared" si="6"/>
        <v/>
      </c>
      <c r="AH50" s="457" t="str">
        <f t="shared" si="1"/>
        <v xml:space="preserve"> </v>
      </c>
      <c r="AI50" s="451"/>
      <c r="AZ50" s="436">
        <v>10</v>
      </c>
      <c r="BA50" s="436">
        <v>6</v>
      </c>
      <c r="BB50" s="436">
        <v>10</v>
      </c>
      <c r="BC50" s="437" t="str">
        <f t="shared" si="3"/>
        <v>10610</v>
      </c>
      <c r="BD50" s="436" t="s">
        <v>94</v>
      </c>
    </row>
    <row r="51" spans="1:56">
      <c r="A51" s="448"/>
      <c r="B51" s="449"/>
      <c r="C51" s="448"/>
      <c r="D51" s="449"/>
      <c r="E51" s="449"/>
      <c r="F51" s="448"/>
      <c r="G51" s="448"/>
      <c r="H51" s="448"/>
      <c r="I51" s="449"/>
      <c r="J51" s="448"/>
      <c r="K51" s="450"/>
      <c r="L51" s="451"/>
      <c r="M51" s="451"/>
      <c r="N51" s="451"/>
      <c r="O51" s="450"/>
      <c r="P51" s="451"/>
      <c r="Q51" s="450"/>
      <c r="R51" s="454" t="str">
        <f t="shared" si="5"/>
        <v/>
      </c>
      <c r="S51" s="457" t="str">
        <f t="shared" si="0"/>
        <v xml:space="preserve"> </v>
      </c>
      <c r="T51" s="451"/>
      <c r="U51" s="451"/>
      <c r="V51" s="451"/>
      <c r="W51" s="451"/>
      <c r="X51" s="451"/>
      <c r="Y51" s="451"/>
      <c r="Z51" s="446"/>
      <c r="AA51" s="451"/>
      <c r="AB51" s="452"/>
      <c r="AC51" s="450"/>
      <c r="AD51" s="450"/>
      <c r="AE51" s="450"/>
      <c r="AF51" s="451"/>
      <c r="AG51" s="456" t="str">
        <f t="shared" si="6"/>
        <v/>
      </c>
      <c r="AH51" s="457" t="str">
        <f t="shared" si="1"/>
        <v xml:space="preserve"> </v>
      </c>
      <c r="AI51" s="451"/>
      <c r="AZ51" s="436">
        <v>10</v>
      </c>
      <c r="BA51" s="436">
        <v>6</v>
      </c>
      <c r="BB51" s="436">
        <v>9</v>
      </c>
      <c r="BC51" s="437" t="str">
        <f t="shared" si="3"/>
        <v>1069</v>
      </c>
      <c r="BD51" s="436" t="s">
        <v>94</v>
      </c>
    </row>
    <row r="52" spans="1:56">
      <c r="A52" s="448"/>
      <c r="B52" s="449"/>
      <c r="C52" s="448"/>
      <c r="D52" s="449"/>
      <c r="E52" s="449"/>
      <c r="F52" s="448"/>
      <c r="G52" s="448"/>
      <c r="H52" s="448"/>
      <c r="I52" s="449"/>
      <c r="J52" s="448"/>
      <c r="K52" s="450"/>
      <c r="L52" s="451"/>
      <c r="M52" s="451"/>
      <c r="N52" s="451"/>
      <c r="O52" s="450"/>
      <c r="P52" s="451"/>
      <c r="Q52" s="450"/>
      <c r="R52" s="454" t="str">
        <f t="shared" si="5"/>
        <v/>
      </c>
      <c r="S52" s="457" t="str">
        <f t="shared" si="0"/>
        <v xml:space="preserve"> </v>
      </c>
      <c r="T52" s="451"/>
      <c r="U52" s="451"/>
      <c r="V52" s="451"/>
      <c r="W52" s="451"/>
      <c r="X52" s="451"/>
      <c r="Y52" s="451"/>
      <c r="Z52" s="446"/>
      <c r="AA52" s="451"/>
      <c r="AB52" s="452"/>
      <c r="AC52" s="450"/>
      <c r="AD52" s="450"/>
      <c r="AE52" s="450"/>
      <c r="AF52" s="451"/>
      <c r="AG52" s="456" t="str">
        <f t="shared" si="6"/>
        <v/>
      </c>
      <c r="AH52" s="457" t="str">
        <f t="shared" si="1"/>
        <v xml:space="preserve"> </v>
      </c>
      <c r="AI52" s="451"/>
      <c r="AZ52" s="436">
        <v>10</v>
      </c>
      <c r="BA52" s="436">
        <v>6</v>
      </c>
      <c r="BB52" s="436">
        <v>8</v>
      </c>
      <c r="BC52" s="437" t="str">
        <f t="shared" si="3"/>
        <v>1068</v>
      </c>
      <c r="BD52" s="436" t="s">
        <v>94</v>
      </c>
    </row>
    <row r="53" spans="1:56">
      <c r="A53" s="448"/>
      <c r="B53" s="449"/>
      <c r="C53" s="448"/>
      <c r="D53" s="449"/>
      <c r="E53" s="449"/>
      <c r="F53" s="448"/>
      <c r="G53" s="448"/>
      <c r="H53" s="448"/>
      <c r="I53" s="449"/>
      <c r="J53" s="448"/>
      <c r="K53" s="450"/>
      <c r="L53" s="451"/>
      <c r="M53" s="451"/>
      <c r="N53" s="451"/>
      <c r="O53" s="450"/>
      <c r="P53" s="451"/>
      <c r="Q53" s="450"/>
      <c r="R53" s="454" t="str">
        <f t="shared" si="5"/>
        <v/>
      </c>
      <c r="S53" s="457" t="str">
        <f t="shared" si="0"/>
        <v xml:space="preserve"> </v>
      </c>
      <c r="T53" s="451"/>
      <c r="U53" s="451"/>
      <c r="V53" s="451"/>
      <c r="W53" s="451"/>
      <c r="X53" s="451"/>
      <c r="Y53" s="451"/>
      <c r="Z53" s="446"/>
      <c r="AA53" s="451"/>
      <c r="AB53" s="452"/>
      <c r="AC53" s="450"/>
      <c r="AD53" s="450"/>
      <c r="AE53" s="450"/>
      <c r="AF53" s="451"/>
      <c r="AG53" s="456" t="str">
        <f t="shared" si="6"/>
        <v/>
      </c>
      <c r="AH53" s="457" t="str">
        <f t="shared" si="1"/>
        <v xml:space="preserve"> </v>
      </c>
      <c r="AI53" s="451"/>
      <c r="AZ53" s="436">
        <v>10</v>
      </c>
      <c r="BA53" s="436">
        <v>6</v>
      </c>
      <c r="BB53" s="436">
        <v>7</v>
      </c>
      <c r="BC53" s="437" t="str">
        <f t="shared" si="3"/>
        <v>1067</v>
      </c>
      <c r="BD53" s="436" t="s">
        <v>94</v>
      </c>
    </row>
    <row r="54" spans="1:56">
      <c r="A54" s="448"/>
      <c r="B54" s="449"/>
      <c r="C54" s="448"/>
      <c r="D54" s="449"/>
      <c r="E54" s="449"/>
      <c r="F54" s="448"/>
      <c r="G54" s="448"/>
      <c r="H54" s="448"/>
      <c r="I54" s="449"/>
      <c r="J54" s="448"/>
      <c r="K54" s="450"/>
      <c r="L54" s="451"/>
      <c r="M54" s="451"/>
      <c r="N54" s="451"/>
      <c r="O54" s="450"/>
      <c r="P54" s="451"/>
      <c r="Q54" s="450"/>
      <c r="R54" s="454" t="str">
        <f t="shared" si="5"/>
        <v/>
      </c>
      <c r="S54" s="457" t="str">
        <f t="shared" si="0"/>
        <v xml:space="preserve"> </v>
      </c>
      <c r="T54" s="451"/>
      <c r="U54" s="451"/>
      <c r="V54" s="451"/>
      <c r="W54" s="451"/>
      <c r="X54" s="451"/>
      <c r="Y54" s="451"/>
      <c r="Z54" s="446"/>
      <c r="AA54" s="451"/>
      <c r="AB54" s="452"/>
      <c r="AC54" s="450"/>
      <c r="AD54" s="450"/>
      <c r="AE54" s="450"/>
      <c r="AF54" s="451"/>
      <c r="AG54" s="456" t="str">
        <f t="shared" si="6"/>
        <v/>
      </c>
      <c r="AH54" s="457" t="str">
        <f t="shared" si="1"/>
        <v xml:space="preserve"> </v>
      </c>
      <c r="AI54" s="451"/>
      <c r="AZ54" s="436">
        <v>10</v>
      </c>
      <c r="BA54" s="436">
        <v>6</v>
      </c>
      <c r="BB54" s="436">
        <v>6</v>
      </c>
      <c r="BC54" s="437" t="str">
        <f t="shared" si="3"/>
        <v>1066</v>
      </c>
      <c r="BD54" s="436" t="s">
        <v>94</v>
      </c>
    </row>
    <row r="55" spans="1:56">
      <c r="A55" s="448"/>
      <c r="B55" s="449"/>
      <c r="C55" s="448"/>
      <c r="D55" s="449"/>
      <c r="E55" s="449"/>
      <c r="F55" s="448"/>
      <c r="G55" s="448"/>
      <c r="H55" s="448"/>
      <c r="I55" s="449"/>
      <c r="J55" s="448"/>
      <c r="K55" s="450"/>
      <c r="L55" s="451"/>
      <c r="M55" s="451"/>
      <c r="N55" s="451"/>
      <c r="O55" s="450"/>
      <c r="P55" s="451"/>
      <c r="Q55" s="450"/>
      <c r="R55" s="454" t="str">
        <f t="shared" si="5"/>
        <v/>
      </c>
      <c r="S55" s="457" t="str">
        <f t="shared" si="0"/>
        <v xml:space="preserve"> </v>
      </c>
      <c r="T55" s="451"/>
      <c r="U55" s="451"/>
      <c r="V55" s="451"/>
      <c r="W55" s="451"/>
      <c r="X55" s="451"/>
      <c r="Y55" s="451"/>
      <c r="Z55" s="446"/>
      <c r="AA55" s="451"/>
      <c r="AB55" s="452"/>
      <c r="AC55" s="450"/>
      <c r="AD55" s="450"/>
      <c r="AE55" s="450"/>
      <c r="AF55" s="451"/>
      <c r="AG55" s="456" t="str">
        <f t="shared" si="6"/>
        <v/>
      </c>
      <c r="AH55" s="457" t="str">
        <f t="shared" si="1"/>
        <v xml:space="preserve"> </v>
      </c>
      <c r="AI55" s="451"/>
      <c r="AZ55" s="436">
        <v>10</v>
      </c>
      <c r="BA55" s="436">
        <v>6</v>
      </c>
      <c r="BB55" s="436">
        <v>5</v>
      </c>
      <c r="BC55" s="437" t="str">
        <f t="shared" si="3"/>
        <v>1065</v>
      </c>
      <c r="BD55" s="436" t="s">
        <v>94</v>
      </c>
    </row>
    <row r="56" spans="1:56">
      <c r="A56" s="448"/>
      <c r="B56" s="449"/>
      <c r="C56" s="448"/>
      <c r="D56" s="449"/>
      <c r="E56" s="449"/>
      <c r="F56" s="448"/>
      <c r="G56" s="448"/>
      <c r="H56" s="448"/>
      <c r="I56" s="449"/>
      <c r="J56" s="448"/>
      <c r="K56" s="450"/>
      <c r="L56" s="451"/>
      <c r="M56" s="451"/>
      <c r="N56" s="451"/>
      <c r="O56" s="450"/>
      <c r="P56" s="451"/>
      <c r="Q56" s="450"/>
      <c r="R56" s="454" t="str">
        <f t="shared" si="5"/>
        <v/>
      </c>
      <c r="S56" s="457" t="str">
        <f t="shared" si="0"/>
        <v xml:space="preserve"> </v>
      </c>
      <c r="T56" s="451"/>
      <c r="U56" s="451"/>
      <c r="V56" s="451"/>
      <c r="W56" s="451"/>
      <c r="X56" s="451"/>
      <c r="Y56" s="451"/>
      <c r="Z56" s="446"/>
      <c r="AA56" s="451"/>
      <c r="AB56" s="452"/>
      <c r="AC56" s="450"/>
      <c r="AD56" s="450"/>
      <c r="AE56" s="450"/>
      <c r="AF56" s="451"/>
      <c r="AG56" s="456" t="str">
        <f t="shared" si="6"/>
        <v/>
      </c>
      <c r="AH56" s="457" t="str">
        <f t="shared" si="1"/>
        <v xml:space="preserve"> </v>
      </c>
      <c r="AI56" s="451"/>
      <c r="AZ56" s="436">
        <v>10</v>
      </c>
      <c r="BA56" s="436">
        <v>6</v>
      </c>
      <c r="BB56" s="436">
        <v>4</v>
      </c>
      <c r="BC56" s="437" t="str">
        <f t="shared" si="3"/>
        <v>1064</v>
      </c>
      <c r="BD56" s="436" t="s">
        <v>94</v>
      </c>
    </row>
    <row r="57" spans="1:56">
      <c r="A57" s="448"/>
      <c r="B57" s="449"/>
      <c r="C57" s="448"/>
      <c r="D57" s="449"/>
      <c r="E57" s="449"/>
      <c r="F57" s="448"/>
      <c r="G57" s="448"/>
      <c r="H57" s="448"/>
      <c r="I57" s="449"/>
      <c r="J57" s="448"/>
      <c r="K57" s="450"/>
      <c r="L57" s="451"/>
      <c r="M57" s="451"/>
      <c r="N57" s="451"/>
      <c r="O57" s="450"/>
      <c r="P57" s="451"/>
      <c r="Q57" s="450"/>
      <c r="R57" s="454" t="str">
        <f t="shared" si="5"/>
        <v/>
      </c>
      <c r="S57" s="457" t="str">
        <f t="shared" si="0"/>
        <v xml:space="preserve"> </v>
      </c>
      <c r="T57" s="451"/>
      <c r="U57" s="451"/>
      <c r="V57" s="451"/>
      <c r="W57" s="451"/>
      <c r="X57" s="451"/>
      <c r="Y57" s="451"/>
      <c r="Z57" s="446"/>
      <c r="AA57" s="451"/>
      <c r="AB57" s="452"/>
      <c r="AC57" s="450"/>
      <c r="AD57" s="450"/>
      <c r="AE57" s="450"/>
      <c r="AF57" s="451"/>
      <c r="AG57" s="456" t="str">
        <f t="shared" si="6"/>
        <v/>
      </c>
      <c r="AH57" s="457" t="str">
        <f t="shared" si="1"/>
        <v xml:space="preserve"> </v>
      </c>
      <c r="AI57" s="451"/>
      <c r="AZ57" s="436">
        <v>10</v>
      </c>
      <c r="BA57" s="436">
        <v>6</v>
      </c>
      <c r="BB57" s="436">
        <v>3</v>
      </c>
      <c r="BC57" s="437" t="str">
        <f t="shared" si="3"/>
        <v>1063</v>
      </c>
      <c r="BD57" s="436" t="s">
        <v>94</v>
      </c>
    </row>
    <row r="58" spans="1:56">
      <c r="A58" s="448"/>
      <c r="B58" s="449"/>
      <c r="C58" s="448"/>
      <c r="D58" s="449"/>
      <c r="E58" s="449"/>
      <c r="F58" s="448"/>
      <c r="G58" s="448"/>
      <c r="H58" s="448"/>
      <c r="I58" s="449"/>
      <c r="J58" s="448"/>
      <c r="K58" s="450"/>
      <c r="L58" s="451"/>
      <c r="M58" s="451"/>
      <c r="N58" s="451"/>
      <c r="O58" s="450"/>
      <c r="P58" s="451"/>
      <c r="Q58" s="450"/>
      <c r="R58" s="454" t="str">
        <f t="shared" si="5"/>
        <v/>
      </c>
      <c r="S58" s="457" t="str">
        <f t="shared" si="0"/>
        <v xml:space="preserve"> </v>
      </c>
      <c r="T58" s="451"/>
      <c r="U58" s="451"/>
      <c r="V58" s="451"/>
      <c r="W58" s="451"/>
      <c r="X58" s="451"/>
      <c r="Y58" s="451"/>
      <c r="Z58" s="446"/>
      <c r="AA58" s="451"/>
      <c r="AB58" s="452"/>
      <c r="AC58" s="450"/>
      <c r="AD58" s="450"/>
      <c r="AE58" s="450"/>
      <c r="AF58" s="451"/>
      <c r="AG58" s="456" t="str">
        <f t="shared" si="6"/>
        <v/>
      </c>
      <c r="AH58" s="457" t="str">
        <f t="shared" si="1"/>
        <v xml:space="preserve"> </v>
      </c>
      <c r="AI58" s="451"/>
      <c r="AZ58" s="436">
        <v>10</v>
      </c>
      <c r="BA58" s="436">
        <v>6</v>
      </c>
      <c r="BB58" s="436">
        <v>2</v>
      </c>
      <c r="BC58" s="437" t="str">
        <f t="shared" si="3"/>
        <v>1062</v>
      </c>
      <c r="BD58" s="436" t="s">
        <v>94</v>
      </c>
    </row>
    <row r="59" spans="1:56">
      <c r="A59" s="448"/>
      <c r="B59" s="449"/>
      <c r="C59" s="448"/>
      <c r="D59" s="449"/>
      <c r="E59" s="449"/>
      <c r="F59" s="448"/>
      <c r="G59" s="448"/>
      <c r="H59" s="448"/>
      <c r="I59" s="449"/>
      <c r="J59" s="448"/>
      <c r="K59" s="450"/>
      <c r="L59" s="451"/>
      <c r="M59" s="451"/>
      <c r="N59" s="451"/>
      <c r="O59" s="450"/>
      <c r="P59" s="451"/>
      <c r="Q59" s="450"/>
      <c r="R59" s="454" t="str">
        <f t="shared" si="5"/>
        <v/>
      </c>
      <c r="S59" s="457" t="str">
        <f t="shared" si="0"/>
        <v xml:space="preserve"> </v>
      </c>
      <c r="T59" s="451"/>
      <c r="U59" s="451"/>
      <c r="V59" s="451"/>
      <c r="W59" s="451"/>
      <c r="X59" s="451"/>
      <c r="Y59" s="451"/>
      <c r="Z59" s="446"/>
      <c r="AA59" s="451"/>
      <c r="AB59" s="452"/>
      <c r="AC59" s="450"/>
      <c r="AD59" s="450"/>
      <c r="AE59" s="450"/>
      <c r="AF59" s="451"/>
      <c r="AG59" s="456" t="str">
        <f t="shared" si="6"/>
        <v/>
      </c>
      <c r="AH59" s="457" t="str">
        <f t="shared" si="1"/>
        <v xml:space="preserve"> </v>
      </c>
      <c r="AI59" s="451"/>
      <c r="AZ59" s="436">
        <v>10</v>
      </c>
      <c r="BA59" s="436">
        <v>6</v>
      </c>
      <c r="BB59" s="436">
        <v>1</v>
      </c>
      <c r="BC59" s="437" t="str">
        <f t="shared" si="3"/>
        <v>1061</v>
      </c>
      <c r="BD59" s="436" t="s">
        <v>94</v>
      </c>
    </row>
    <row r="60" spans="1:56">
      <c r="A60" s="448"/>
      <c r="B60" s="449"/>
      <c r="C60" s="448"/>
      <c r="D60" s="449"/>
      <c r="E60" s="449"/>
      <c r="F60" s="448"/>
      <c r="G60" s="448"/>
      <c r="H60" s="448"/>
      <c r="I60" s="449"/>
      <c r="J60" s="448"/>
      <c r="K60" s="450"/>
      <c r="L60" s="451"/>
      <c r="M60" s="451"/>
      <c r="N60" s="451"/>
      <c r="O60" s="450"/>
      <c r="P60" s="451"/>
      <c r="Q60" s="450"/>
      <c r="R60" s="454" t="str">
        <f t="shared" si="5"/>
        <v/>
      </c>
      <c r="S60" s="457" t="str">
        <f t="shared" si="0"/>
        <v xml:space="preserve"> </v>
      </c>
      <c r="T60" s="451"/>
      <c r="U60" s="451"/>
      <c r="V60" s="451"/>
      <c r="W60" s="451"/>
      <c r="X60" s="451"/>
      <c r="Y60" s="451"/>
      <c r="Z60" s="446"/>
      <c r="AA60" s="451"/>
      <c r="AB60" s="452"/>
      <c r="AC60" s="450"/>
      <c r="AD60" s="450"/>
      <c r="AE60" s="450"/>
      <c r="AF60" s="451"/>
      <c r="AG60" s="456" t="str">
        <f t="shared" si="6"/>
        <v/>
      </c>
      <c r="AH60" s="457" t="str">
        <f t="shared" si="1"/>
        <v xml:space="preserve"> </v>
      </c>
      <c r="AI60" s="451"/>
      <c r="AZ60" s="436">
        <v>10</v>
      </c>
      <c r="BA60" s="436">
        <v>5</v>
      </c>
      <c r="BB60" s="436">
        <v>10</v>
      </c>
      <c r="BC60" s="437" t="str">
        <f t="shared" si="3"/>
        <v>10510</v>
      </c>
      <c r="BD60" s="436" t="s">
        <v>94</v>
      </c>
    </row>
    <row r="61" spans="1:56">
      <c r="A61" s="448"/>
      <c r="B61" s="449"/>
      <c r="C61" s="448"/>
      <c r="D61" s="449"/>
      <c r="E61" s="449"/>
      <c r="F61" s="448"/>
      <c r="G61" s="448"/>
      <c r="H61" s="448"/>
      <c r="I61" s="449"/>
      <c r="J61" s="448"/>
      <c r="K61" s="450"/>
      <c r="L61" s="451"/>
      <c r="M61" s="451"/>
      <c r="N61" s="451"/>
      <c r="O61" s="450"/>
      <c r="P61" s="451"/>
      <c r="Q61" s="450"/>
      <c r="R61" s="454" t="str">
        <f t="shared" si="5"/>
        <v/>
      </c>
      <c r="S61" s="457" t="str">
        <f t="shared" si="0"/>
        <v xml:space="preserve"> </v>
      </c>
      <c r="T61" s="451"/>
      <c r="U61" s="451"/>
      <c r="V61" s="451"/>
      <c r="W61" s="451"/>
      <c r="X61" s="451"/>
      <c r="Y61" s="451"/>
      <c r="Z61" s="446"/>
      <c r="AA61" s="451"/>
      <c r="AB61" s="452"/>
      <c r="AC61" s="450"/>
      <c r="AD61" s="450"/>
      <c r="AE61" s="450"/>
      <c r="AF61" s="451"/>
      <c r="AG61" s="456" t="str">
        <f t="shared" si="6"/>
        <v/>
      </c>
      <c r="AH61" s="457" t="str">
        <f t="shared" si="1"/>
        <v xml:space="preserve"> </v>
      </c>
      <c r="AI61" s="451"/>
      <c r="AZ61" s="436">
        <v>10</v>
      </c>
      <c r="BA61" s="436">
        <v>5</v>
      </c>
      <c r="BB61" s="436">
        <v>9</v>
      </c>
      <c r="BC61" s="437" t="str">
        <f t="shared" si="3"/>
        <v>1059</v>
      </c>
      <c r="BD61" s="436" t="s">
        <v>94</v>
      </c>
    </row>
    <row r="62" spans="1:56">
      <c r="A62" s="448"/>
      <c r="B62" s="449"/>
      <c r="C62" s="448"/>
      <c r="D62" s="449"/>
      <c r="E62" s="449"/>
      <c r="F62" s="448"/>
      <c r="G62" s="448"/>
      <c r="H62" s="448"/>
      <c r="I62" s="449"/>
      <c r="J62" s="448"/>
      <c r="K62" s="450"/>
      <c r="L62" s="451"/>
      <c r="M62" s="451"/>
      <c r="N62" s="451"/>
      <c r="O62" s="450"/>
      <c r="P62" s="451"/>
      <c r="Q62" s="450"/>
      <c r="R62" s="454" t="str">
        <f t="shared" si="5"/>
        <v/>
      </c>
      <c r="S62" s="457" t="str">
        <f t="shared" si="0"/>
        <v xml:space="preserve"> </v>
      </c>
      <c r="T62" s="451"/>
      <c r="U62" s="451"/>
      <c r="V62" s="451"/>
      <c r="W62" s="451"/>
      <c r="X62" s="451"/>
      <c r="Y62" s="451"/>
      <c r="Z62" s="446"/>
      <c r="AA62" s="451"/>
      <c r="AB62" s="452"/>
      <c r="AC62" s="450"/>
      <c r="AD62" s="450"/>
      <c r="AE62" s="450"/>
      <c r="AF62" s="451"/>
      <c r="AG62" s="456" t="str">
        <f t="shared" si="6"/>
        <v/>
      </c>
      <c r="AH62" s="457" t="str">
        <f t="shared" si="1"/>
        <v xml:space="preserve"> </v>
      </c>
      <c r="AI62" s="451"/>
      <c r="AZ62" s="436">
        <v>10</v>
      </c>
      <c r="BA62" s="436">
        <v>5</v>
      </c>
      <c r="BB62" s="436">
        <v>8</v>
      </c>
      <c r="BC62" s="437" t="str">
        <f t="shared" si="3"/>
        <v>1058</v>
      </c>
      <c r="BD62" s="436" t="s">
        <v>94</v>
      </c>
    </row>
    <row r="63" spans="1:56">
      <c r="A63" s="448"/>
      <c r="B63" s="449"/>
      <c r="C63" s="448"/>
      <c r="D63" s="449"/>
      <c r="E63" s="449"/>
      <c r="F63" s="448"/>
      <c r="G63" s="448"/>
      <c r="H63" s="448"/>
      <c r="I63" s="449"/>
      <c r="J63" s="448"/>
      <c r="K63" s="450"/>
      <c r="L63" s="451"/>
      <c r="M63" s="451"/>
      <c r="N63" s="451"/>
      <c r="O63" s="450"/>
      <c r="P63" s="451"/>
      <c r="Q63" s="450"/>
      <c r="R63" s="454" t="str">
        <f t="shared" si="5"/>
        <v/>
      </c>
      <c r="S63" s="457" t="str">
        <f t="shared" si="0"/>
        <v xml:space="preserve"> </v>
      </c>
      <c r="T63" s="451"/>
      <c r="U63" s="451"/>
      <c r="V63" s="451"/>
      <c r="W63" s="451"/>
      <c r="X63" s="451"/>
      <c r="Y63" s="451"/>
      <c r="Z63" s="446"/>
      <c r="AA63" s="451"/>
      <c r="AB63" s="452"/>
      <c r="AC63" s="450"/>
      <c r="AD63" s="450"/>
      <c r="AE63" s="450"/>
      <c r="AF63" s="451"/>
      <c r="AG63" s="456" t="str">
        <f t="shared" si="6"/>
        <v/>
      </c>
      <c r="AH63" s="457" t="str">
        <f t="shared" si="1"/>
        <v xml:space="preserve"> </v>
      </c>
      <c r="AI63" s="451"/>
      <c r="AZ63" s="436">
        <v>10</v>
      </c>
      <c r="BA63" s="436">
        <v>5</v>
      </c>
      <c r="BB63" s="436">
        <v>7</v>
      </c>
      <c r="BC63" s="437" t="str">
        <f t="shared" si="3"/>
        <v>1057</v>
      </c>
      <c r="BD63" s="436" t="s">
        <v>94</v>
      </c>
    </row>
    <row r="64" spans="1:56">
      <c r="A64" s="448"/>
      <c r="B64" s="449"/>
      <c r="C64" s="448"/>
      <c r="D64" s="449"/>
      <c r="E64" s="449"/>
      <c r="F64" s="448"/>
      <c r="G64" s="448"/>
      <c r="H64" s="448"/>
      <c r="I64" s="449"/>
      <c r="J64" s="448"/>
      <c r="K64" s="450"/>
      <c r="L64" s="451"/>
      <c r="M64" s="451"/>
      <c r="N64" s="451"/>
      <c r="O64" s="450"/>
      <c r="P64" s="451"/>
      <c r="Q64" s="450"/>
      <c r="R64" s="454" t="str">
        <f t="shared" si="5"/>
        <v/>
      </c>
      <c r="S64" s="457" t="str">
        <f t="shared" si="0"/>
        <v xml:space="preserve"> </v>
      </c>
      <c r="T64" s="451"/>
      <c r="U64" s="451"/>
      <c r="V64" s="451"/>
      <c r="W64" s="451"/>
      <c r="X64" s="451"/>
      <c r="Y64" s="451"/>
      <c r="Z64" s="446"/>
      <c r="AA64" s="451"/>
      <c r="AB64" s="452"/>
      <c r="AC64" s="450"/>
      <c r="AD64" s="450"/>
      <c r="AE64" s="450"/>
      <c r="AF64" s="451"/>
      <c r="AG64" s="456" t="str">
        <f t="shared" si="6"/>
        <v/>
      </c>
      <c r="AH64" s="457" t="str">
        <f t="shared" si="1"/>
        <v xml:space="preserve"> </v>
      </c>
      <c r="AI64" s="451"/>
      <c r="AZ64" s="436">
        <v>10</v>
      </c>
      <c r="BA64" s="436">
        <v>5</v>
      </c>
      <c r="BB64" s="436">
        <v>6</v>
      </c>
      <c r="BC64" s="437" t="str">
        <f t="shared" si="3"/>
        <v>1056</v>
      </c>
      <c r="BD64" s="436" t="s">
        <v>94</v>
      </c>
    </row>
    <row r="65" spans="1:56">
      <c r="A65" s="448"/>
      <c r="B65" s="449"/>
      <c r="C65" s="448"/>
      <c r="D65" s="449"/>
      <c r="E65" s="449"/>
      <c r="F65" s="448"/>
      <c r="G65" s="448"/>
      <c r="H65" s="448"/>
      <c r="I65" s="449"/>
      <c r="J65" s="448"/>
      <c r="K65" s="450"/>
      <c r="L65" s="451"/>
      <c r="M65" s="451"/>
      <c r="N65" s="451"/>
      <c r="O65" s="450"/>
      <c r="P65" s="451"/>
      <c r="Q65" s="450"/>
      <c r="R65" s="454" t="str">
        <f t="shared" si="5"/>
        <v/>
      </c>
      <c r="S65" s="457" t="str">
        <f t="shared" si="0"/>
        <v xml:space="preserve"> </v>
      </c>
      <c r="T65" s="451"/>
      <c r="U65" s="451"/>
      <c r="V65" s="451"/>
      <c r="W65" s="451"/>
      <c r="X65" s="451"/>
      <c r="Y65" s="451"/>
      <c r="Z65" s="446"/>
      <c r="AA65" s="451"/>
      <c r="AB65" s="452"/>
      <c r="AC65" s="450"/>
      <c r="AD65" s="450"/>
      <c r="AE65" s="450"/>
      <c r="AF65" s="451"/>
      <c r="AG65" s="456" t="str">
        <f t="shared" si="6"/>
        <v/>
      </c>
      <c r="AH65" s="457" t="str">
        <f t="shared" si="1"/>
        <v xml:space="preserve"> </v>
      </c>
      <c r="AI65" s="451"/>
      <c r="AZ65" s="436">
        <v>10</v>
      </c>
      <c r="BA65" s="436">
        <v>5</v>
      </c>
      <c r="BB65" s="436">
        <v>5</v>
      </c>
      <c r="BC65" s="437" t="str">
        <f t="shared" si="3"/>
        <v>1055</v>
      </c>
      <c r="BD65" s="436" t="s">
        <v>94</v>
      </c>
    </row>
    <row r="66" spans="1:56">
      <c r="A66" s="448"/>
      <c r="B66" s="449"/>
      <c r="C66" s="448"/>
      <c r="D66" s="449"/>
      <c r="E66" s="449"/>
      <c r="F66" s="448"/>
      <c r="G66" s="448"/>
      <c r="H66" s="448"/>
      <c r="I66" s="449"/>
      <c r="J66" s="448"/>
      <c r="K66" s="450"/>
      <c r="L66" s="451"/>
      <c r="M66" s="451"/>
      <c r="N66" s="451"/>
      <c r="O66" s="450"/>
      <c r="P66" s="451"/>
      <c r="Q66" s="450"/>
      <c r="R66" s="454" t="str">
        <f t="shared" si="5"/>
        <v/>
      </c>
      <c r="S66" s="457" t="str">
        <f t="shared" si="0"/>
        <v xml:space="preserve"> </v>
      </c>
      <c r="T66" s="451"/>
      <c r="U66" s="451"/>
      <c r="V66" s="451"/>
      <c r="W66" s="451"/>
      <c r="X66" s="451"/>
      <c r="Y66" s="451"/>
      <c r="Z66" s="446"/>
      <c r="AA66" s="451"/>
      <c r="AB66" s="452"/>
      <c r="AC66" s="450"/>
      <c r="AD66" s="450"/>
      <c r="AE66" s="450"/>
      <c r="AF66" s="451"/>
      <c r="AG66" s="456" t="str">
        <f t="shared" si="6"/>
        <v/>
      </c>
      <c r="AH66" s="457" t="str">
        <f t="shared" si="1"/>
        <v xml:space="preserve"> </v>
      </c>
      <c r="AI66" s="451"/>
      <c r="AZ66" s="436">
        <v>10</v>
      </c>
      <c r="BA66" s="436">
        <v>5</v>
      </c>
      <c r="BB66" s="436">
        <v>4</v>
      </c>
      <c r="BC66" s="437" t="str">
        <f t="shared" si="3"/>
        <v>1054</v>
      </c>
      <c r="BD66" s="436" t="s">
        <v>94</v>
      </c>
    </row>
    <row r="67" spans="1:56">
      <c r="A67" s="448"/>
      <c r="B67" s="449"/>
      <c r="C67" s="448"/>
      <c r="D67" s="449"/>
      <c r="E67" s="449"/>
      <c r="F67" s="448"/>
      <c r="G67" s="448"/>
      <c r="H67" s="448"/>
      <c r="I67" s="449"/>
      <c r="J67" s="448"/>
      <c r="K67" s="450"/>
      <c r="L67" s="451"/>
      <c r="M67" s="451"/>
      <c r="N67" s="451"/>
      <c r="O67" s="450"/>
      <c r="P67" s="451"/>
      <c r="Q67" s="450"/>
      <c r="R67" s="454" t="str">
        <f t="shared" si="5"/>
        <v/>
      </c>
      <c r="S67" s="457" t="str">
        <f t="shared" si="0"/>
        <v xml:space="preserve"> </v>
      </c>
      <c r="T67" s="451"/>
      <c r="U67" s="451"/>
      <c r="V67" s="451"/>
      <c r="W67" s="451"/>
      <c r="X67" s="451"/>
      <c r="Y67" s="451"/>
      <c r="Z67" s="446"/>
      <c r="AA67" s="451"/>
      <c r="AB67" s="452"/>
      <c r="AC67" s="450"/>
      <c r="AD67" s="450"/>
      <c r="AE67" s="450"/>
      <c r="AF67" s="451"/>
      <c r="AG67" s="456" t="str">
        <f t="shared" si="6"/>
        <v/>
      </c>
      <c r="AH67" s="457" t="str">
        <f t="shared" si="1"/>
        <v xml:space="preserve"> </v>
      </c>
      <c r="AI67" s="451"/>
      <c r="AZ67" s="436">
        <v>10</v>
      </c>
      <c r="BA67" s="436">
        <v>5</v>
      </c>
      <c r="BB67" s="436">
        <v>3</v>
      </c>
      <c r="BC67" s="437" t="str">
        <f t="shared" si="3"/>
        <v>1053</v>
      </c>
      <c r="BD67" s="436" t="s">
        <v>94</v>
      </c>
    </row>
    <row r="68" spans="1:56">
      <c r="A68" s="448"/>
      <c r="B68" s="449"/>
      <c r="C68" s="448"/>
      <c r="D68" s="449"/>
      <c r="E68" s="449"/>
      <c r="F68" s="448"/>
      <c r="G68" s="448"/>
      <c r="H68" s="448"/>
      <c r="I68" s="449"/>
      <c r="J68" s="448"/>
      <c r="K68" s="450"/>
      <c r="L68" s="451"/>
      <c r="M68" s="451"/>
      <c r="N68" s="451"/>
      <c r="O68" s="450"/>
      <c r="P68" s="451"/>
      <c r="Q68" s="450"/>
      <c r="R68" s="454" t="str">
        <f t="shared" si="5"/>
        <v/>
      </c>
      <c r="S68" s="457" t="str">
        <f t="shared" si="0"/>
        <v xml:space="preserve"> </v>
      </c>
      <c r="T68" s="451"/>
      <c r="U68" s="451"/>
      <c r="V68" s="451"/>
      <c r="W68" s="451"/>
      <c r="X68" s="451"/>
      <c r="Y68" s="451"/>
      <c r="Z68" s="446"/>
      <c r="AA68" s="451"/>
      <c r="AB68" s="452"/>
      <c r="AC68" s="450"/>
      <c r="AD68" s="450"/>
      <c r="AE68" s="450"/>
      <c r="AF68" s="451"/>
      <c r="AG68" s="456" t="str">
        <f t="shared" si="6"/>
        <v/>
      </c>
      <c r="AH68" s="457" t="str">
        <f t="shared" si="1"/>
        <v xml:space="preserve"> </v>
      </c>
      <c r="AI68" s="451"/>
      <c r="AZ68" s="436">
        <v>10</v>
      </c>
      <c r="BA68" s="436">
        <v>5</v>
      </c>
      <c r="BB68" s="436">
        <v>2</v>
      </c>
      <c r="BC68" s="437" t="str">
        <f t="shared" si="3"/>
        <v>1052</v>
      </c>
      <c r="BD68" s="436" t="s">
        <v>94</v>
      </c>
    </row>
    <row r="69" spans="1:56">
      <c r="A69" s="448"/>
      <c r="B69" s="449"/>
      <c r="C69" s="448"/>
      <c r="D69" s="449"/>
      <c r="E69" s="449"/>
      <c r="F69" s="448"/>
      <c r="G69" s="448"/>
      <c r="H69" s="448"/>
      <c r="I69" s="449"/>
      <c r="J69" s="448"/>
      <c r="K69" s="450"/>
      <c r="L69" s="451"/>
      <c r="M69" s="451"/>
      <c r="N69" s="451"/>
      <c r="O69" s="450"/>
      <c r="P69" s="451"/>
      <c r="Q69" s="450"/>
      <c r="R69" s="454" t="str">
        <f t="shared" si="5"/>
        <v/>
      </c>
      <c r="S69" s="457" t="str">
        <f t="shared" si="0"/>
        <v xml:space="preserve"> </v>
      </c>
      <c r="T69" s="451"/>
      <c r="U69" s="451"/>
      <c r="V69" s="451"/>
      <c r="W69" s="451"/>
      <c r="X69" s="451"/>
      <c r="Y69" s="451"/>
      <c r="Z69" s="446"/>
      <c r="AA69" s="451"/>
      <c r="AB69" s="452"/>
      <c r="AC69" s="450"/>
      <c r="AD69" s="450"/>
      <c r="AE69" s="450"/>
      <c r="AF69" s="451"/>
      <c r="AG69" s="456" t="str">
        <f t="shared" si="6"/>
        <v/>
      </c>
      <c r="AH69" s="457" t="str">
        <f t="shared" si="1"/>
        <v xml:space="preserve"> </v>
      </c>
      <c r="AI69" s="451"/>
      <c r="AZ69" s="436">
        <v>10</v>
      </c>
      <c r="BA69" s="436">
        <v>5</v>
      </c>
      <c r="BB69" s="436">
        <v>1</v>
      </c>
      <c r="BC69" s="437" t="str">
        <f t="shared" si="3"/>
        <v>1051</v>
      </c>
      <c r="BD69" s="436" t="s">
        <v>96</v>
      </c>
    </row>
    <row r="70" spans="1:56">
      <c r="A70" s="448"/>
      <c r="B70" s="449"/>
      <c r="C70" s="448"/>
      <c r="D70" s="449"/>
      <c r="E70" s="449"/>
      <c r="F70" s="448"/>
      <c r="G70" s="448"/>
      <c r="H70" s="448"/>
      <c r="I70" s="449"/>
      <c r="J70" s="448"/>
      <c r="K70" s="450"/>
      <c r="L70" s="451"/>
      <c r="M70" s="451"/>
      <c r="N70" s="451"/>
      <c r="O70" s="450"/>
      <c r="P70" s="451"/>
      <c r="Q70" s="450"/>
      <c r="R70" s="454" t="str">
        <f t="shared" si="5"/>
        <v/>
      </c>
      <c r="S70" s="457" t="str">
        <f t="shared" si="0"/>
        <v xml:space="preserve"> </v>
      </c>
      <c r="T70" s="451"/>
      <c r="U70" s="451"/>
      <c r="V70" s="451"/>
      <c r="W70" s="451"/>
      <c r="X70" s="451"/>
      <c r="Y70" s="451"/>
      <c r="Z70" s="446"/>
      <c r="AA70" s="451"/>
      <c r="AB70" s="452"/>
      <c r="AC70" s="450"/>
      <c r="AD70" s="450"/>
      <c r="AE70" s="450"/>
      <c r="AF70" s="451"/>
      <c r="AG70" s="456" t="str">
        <f t="shared" si="6"/>
        <v/>
      </c>
      <c r="AH70" s="457" t="str">
        <f t="shared" si="1"/>
        <v xml:space="preserve"> </v>
      </c>
      <c r="AI70" s="451"/>
      <c r="AZ70" s="436">
        <v>10</v>
      </c>
      <c r="BA70" s="436">
        <v>4</v>
      </c>
      <c r="BB70" s="436">
        <v>10</v>
      </c>
      <c r="BC70" s="437" t="str">
        <f t="shared" si="3"/>
        <v>10410</v>
      </c>
      <c r="BD70" s="436" t="s">
        <v>94</v>
      </c>
    </row>
    <row r="71" spans="1:56">
      <c r="A71" s="448"/>
      <c r="B71" s="449"/>
      <c r="C71" s="448"/>
      <c r="D71" s="449"/>
      <c r="E71" s="449"/>
      <c r="F71" s="448"/>
      <c r="G71" s="448"/>
      <c r="H71" s="448"/>
      <c r="I71" s="449"/>
      <c r="J71" s="448"/>
      <c r="K71" s="450"/>
      <c r="L71" s="451"/>
      <c r="M71" s="451"/>
      <c r="N71" s="451"/>
      <c r="O71" s="450"/>
      <c r="P71" s="451"/>
      <c r="Q71" s="450"/>
      <c r="R71" s="454" t="str">
        <f t="shared" si="5"/>
        <v/>
      </c>
      <c r="S71" s="457" t="str">
        <f t="shared" si="0"/>
        <v xml:space="preserve"> </v>
      </c>
      <c r="T71" s="451"/>
      <c r="U71" s="451"/>
      <c r="V71" s="451"/>
      <c r="W71" s="451"/>
      <c r="X71" s="451"/>
      <c r="Y71" s="451"/>
      <c r="Z71" s="446"/>
      <c r="AA71" s="451"/>
      <c r="AB71" s="452"/>
      <c r="AC71" s="450"/>
      <c r="AD71" s="450"/>
      <c r="AE71" s="450"/>
      <c r="AF71" s="451"/>
      <c r="AG71" s="456" t="str">
        <f t="shared" si="6"/>
        <v/>
      </c>
      <c r="AH71" s="457" t="str">
        <f t="shared" si="1"/>
        <v xml:space="preserve"> </v>
      </c>
      <c r="AI71" s="451"/>
      <c r="AZ71" s="436">
        <v>10</v>
      </c>
      <c r="BA71" s="436">
        <v>4</v>
      </c>
      <c r="BB71" s="436">
        <v>9</v>
      </c>
      <c r="BC71" s="437" t="str">
        <f t="shared" si="3"/>
        <v>1049</v>
      </c>
      <c r="BD71" s="436" t="s">
        <v>94</v>
      </c>
    </row>
    <row r="72" spans="1:56">
      <c r="A72" s="448"/>
      <c r="B72" s="449"/>
      <c r="C72" s="448"/>
      <c r="D72" s="449"/>
      <c r="E72" s="449"/>
      <c r="F72" s="448"/>
      <c r="G72" s="448"/>
      <c r="H72" s="448"/>
      <c r="I72" s="449"/>
      <c r="J72" s="448"/>
      <c r="K72" s="450"/>
      <c r="L72" s="451"/>
      <c r="M72" s="451"/>
      <c r="N72" s="451"/>
      <c r="O72" s="450"/>
      <c r="P72" s="451"/>
      <c r="Q72" s="450"/>
      <c r="R72" s="454" t="str">
        <f t="shared" si="5"/>
        <v/>
      </c>
      <c r="S72" s="457" t="str">
        <f t="shared" si="0"/>
        <v xml:space="preserve"> </v>
      </c>
      <c r="T72" s="451"/>
      <c r="U72" s="451"/>
      <c r="V72" s="451"/>
      <c r="W72" s="451"/>
      <c r="X72" s="451"/>
      <c r="Y72" s="451"/>
      <c r="Z72" s="446"/>
      <c r="AA72" s="451"/>
      <c r="AB72" s="452"/>
      <c r="AC72" s="450"/>
      <c r="AD72" s="450"/>
      <c r="AE72" s="450"/>
      <c r="AF72" s="451"/>
      <c r="AG72" s="456" t="str">
        <f t="shared" si="6"/>
        <v/>
      </c>
      <c r="AH72" s="457" t="str">
        <f t="shared" si="1"/>
        <v xml:space="preserve"> </v>
      </c>
      <c r="AI72" s="451"/>
      <c r="AZ72" s="436">
        <v>10</v>
      </c>
      <c r="BA72" s="436">
        <v>4</v>
      </c>
      <c r="BB72" s="436">
        <v>8</v>
      </c>
      <c r="BC72" s="437" t="str">
        <f t="shared" si="3"/>
        <v>1048</v>
      </c>
      <c r="BD72" s="436" t="s">
        <v>94</v>
      </c>
    </row>
    <row r="73" spans="1:56">
      <c r="A73" s="448"/>
      <c r="B73" s="449"/>
      <c r="C73" s="448"/>
      <c r="D73" s="449"/>
      <c r="E73" s="449"/>
      <c r="F73" s="448"/>
      <c r="G73" s="448"/>
      <c r="H73" s="448"/>
      <c r="I73" s="449"/>
      <c r="J73" s="448"/>
      <c r="K73" s="450"/>
      <c r="L73" s="451"/>
      <c r="M73" s="451"/>
      <c r="N73" s="451"/>
      <c r="O73" s="450"/>
      <c r="P73" s="451"/>
      <c r="Q73" s="450"/>
      <c r="R73" s="454" t="str">
        <f t="shared" si="5"/>
        <v/>
      </c>
      <c r="S73" s="457" t="str">
        <f t="shared" si="0"/>
        <v xml:space="preserve"> </v>
      </c>
      <c r="T73" s="451"/>
      <c r="U73" s="451"/>
      <c r="V73" s="451"/>
      <c r="W73" s="451"/>
      <c r="X73" s="451"/>
      <c r="Y73" s="451"/>
      <c r="Z73" s="446"/>
      <c r="AA73" s="451"/>
      <c r="AB73" s="452"/>
      <c r="AC73" s="450"/>
      <c r="AD73" s="450"/>
      <c r="AE73" s="450"/>
      <c r="AF73" s="451"/>
      <c r="AG73" s="456" t="str">
        <f t="shared" si="6"/>
        <v/>
      </c>
      <c r="AH73" s="457" t="str">
        <f t="shared" si="1"/>
        <v xml:space="preserve"> </v>
      </c>
      <c r="AI73" s="451"/>
      <c r="AZ73" s="436">
        <v>10</v>
      </c>
      <c r="BA73" s="436">
        <v>4</v>
      </c>
      <c r="BB73" s="436">
        <v>7</v>
      </c>
      <c r="BC73" s="437" t="str">
        <f t="shared" si="3"/>
        <v>1047</v>
      </c>
      <c r="BD73" s="436" t="s">
        <v>94</v>
      </c>
    </row>
    <row r="74" spans="1:56">
      <c r="A74" s="448"/>
      <c r="B74" s="449"/>
      <c r="C74" s="448"/>
      <c r="D74" s="449"/>
      <c r="E74" s="449"/>
      <c r="F74" s="448"/>
      <c r="G74" s="448"/>
      <c r="H74" s="448"/>
      <c r="I74" s="449"/>
      <c r="J74" s="448"/>
      <c r="K74" s="450"/>
      <c r="L74" s="451"/>
      <c r="M74" s="451"/>
      <c r="N74" s="451"/>
      <c r="O74" s="450"/>
      <c r="P74" s="451"/>
      <c r="Q74" s="450"/>
      <c r="R74" s="454" t="str">
        <f t="shared" si="5"/>
        <v/>
      </c>
      <c r="S74" s="457" t="str">
        <f t="shared" ref="S74:S137" si="7">_xlfn.IFNA(VLOOKUP(R74,$BC$10:$BD$1009,2,FALSE), " ")</f>
        <v xml:space="preserve"> </v>
      </c>
      <c r="T74" s="451"/>
      <c r="U74" s="451"/>
      <c r="V74" s="451"/>
      <c r="W74" s="451"/>
      <c r="X74" s="451"/>
      <c r="Y74" s="451"/>
      <c r="Z74" s="446"/>
      <c r="AA74" s="451"/>
      <c r="AB74" s="452"/>
      <c r="AC74" s="450"/>
      <c r="AD74" s="450"/>
      <c r="AE74" s="450"/>
      <c r="AF74" s="451"/>
      <c r="AG74" s="456" t="str">
        <f t="shared" si="6"/>
        <v/>
      </c>
      <c r="AH74" s="457" t="str">
        <f t="shared" ref="AH74:AH137" si="8">_xlfn.IFNA(VLOOKUP(AG74,$BC$10:$BD$1009,2,FALSE)," ")</f>
        <v xml:space="preserve"> </v>
      </c>
      <c r="AI74" s="451"/>
      <c r="AZ74" s="436">
        <v>10</v>
      </c>
      <c r="BA74" s="436">
        <v>4</v>
      </c>
      <c r="BB74" s="436">
        <v>6</v>
      </c>
      <c r="BC74" s="437" t="str">
        <f t="shared" si="3"/>
        <v>1046</v>
      </c>
      <c r="BD74" s="436" t="s">
        <v>94</v>
      </c>
    </row>
    <row r="75" spans="1:56">
      <c r="A75" s="448"/>
      <c r="B75" s="449"/>
      <c r="C75" s="448"/>
      <c r="D75" s="449"/>
      <c r="E75" s="449"/>
      <c r="F75" s="448"/>
      <c r="G75" s="448"/>
      <c r="H75" s="448"/>
      <c r="I75" s="449"/>
      <c r="J75" s="448"/>
      <c r="K75" s="450"/>
      <c r="L75" s="451"/>
      <c r="M75" s="451"/>
      <c r="N75" s="451"/>
      <c r="O75" s="450"/>
      <c r="P75" s="451"/>
      <c r="Q75" s="450"/>
      <c r="R75" s="454" t="str">
        <f t="shared" si="5"/>
        <v/>
      </c>
      <c r="S75" s="457" t="str">
        <f t="shared" si="7"/>
        <v xml:space="preserve"> </v>
      </c>
      <c r="T75" s="451"/>
      <c r="U75" s="451"/>
      <c r="V75" s="451"/>
      <c r="W75" s="451"/>
      <c r="X75" s="451"/>
      <c r="Y75" s="451"/>
      <c r="Z75" s="446"/>
      <c r="AA75" s="451"/>
      <c r="AB75" s="452"/>
      <c r="AC75" s="450"/>
      <c r="AD75" s="450"/>
      <c r="AE75" s="450"/>
      <c r="AF75" s="451"/>
      <c r="AG75" s="456" t="str">
        <f t="shared" si="6"/>
        <v/>
      </c>
      <c r="AH75" s="457" t="str">
        <f t="shared" si="8"/>
        <v xml:space="preserve"> </v>
      </c>
      <c r="AI75" s="451"/>
      <c r="AZ75" s="436">
        <v>10</v>
      </c>
      <c r="BA75" s="436">
        <v>4</v>
      </c>
      <c r="BB75" s="436">
        <v>5</v>
      </c>
      <c r="BC75" s="437" t="str">
        <f t="shared" ref="BC75:BC138" si="9">AZ75&amp;BA75&amp;BB75</f>
        <v>1045</v>
      </c>
      <c r="BD75" s="436" t="s">
        <v>94</v>
      </c>
    </row>
    <row r="76" spans="1:56">
      <c r="A76" s="448"/>
      <c r="B76" s="449"/>
      <c r="C76" s="448"/>
      <c r="D76" s="449"/>
      <c r="E76" s="449"/>
      <c r="F76" s="448"/>
      <c r="G76" s="448"/>
      <c r="H76" s="448"/>
      <c r="I76" s="449"/>
      <c r="J76" s="448"/>
      <c r="K76" s="450"/>
      <c r="L76" s="451"/>
      <c r="M76" s="451"/>
      <c r="N76" s="451"/>
      <c r="O76" s="450"/>
      <c r="P76" s="451"/>
      <c r="Q76" s="450"/>
      <c r="R76" s="454" t="str">
        <f t="shared" si="5"/>
        <v/>
      </c>
      <c r="S76" s="457" t="str">
        <f t="shared" si="7"/>
        <v xml:space="preserve"> </v>
      </c>
      <c r="T76" s="451"/>
      <c r="U76" s="451"/>
      <c r="V76" s="451"/>
      <c r="W76" s="451"/>
      <c r="X76" s="451"/>
      <c r="Y76" s="451"/>
      <c r="Z76" s="446"/>
      <c r="AA76" s="451"/>
      <c r="AB76" s="452"/>
      <c r="AC76" s="450"/>
      <c r="AD76" s="450"/>
      <c r="AE76" s="450"/>
      <c r="AF76" s="451"/>
      <c r="AG76" s="456" t="str">
        <f t="shared" si="6"/>
        <v/>
      </c>
      <c r="AH76" s="457" t="str">
        <f t="shared" si="8"/>
        <v xml:space="preserve"> </v>
      </c>
      <c r="AI76" s="451"/>
      <c r="AZ76" s="436">
        <v>10</v>
      </c>
      <c r="BA76" s="436">
        <v>4</v>
      </c>
      <c r="BB76" s="436">
        <v>4</v>
      </c>
      <c r="BC76" s="437" t="str">
        <f t="shared" si="9"/>
        <v>1044</v>
      </c>
      <c r="BD76" s="436" t="s">
        <v>94</v>
      </c>
    </row>
    <row r="77" spans="1:56">
      <c r="A77" s="448"/>
      <c r="B77" s="449"/>
      <c r="C77" s="448"/>
      <c r="D77" s="449"/>
      <c r="E77" s="449"/>
      <c r="F77" s="448"/>
      <c r="G77" s="448"/>
      <c r="H77" s="448"/>
      <c r="I77" s="449"/>
      <c r="J77" s="448"/>
      <c r="K77" s="450"/>
      <c r="L77" s="451"/>
      <c r="M77" s="451"/>
      <c r="N77" s="451"/>
      <c r="O77" s="450"/>
      <c r="P77" s="451"/>
      <c r="Q77" s="450"/>
      <c r="R77" s="454" t="str">
        <f t="shared" si="5"/>
        <v/>
      </c>
      <c r="S77" s="457" t="str">
        <f t="shared" si="7"/>
        <v xml:space="preserve"> </v>
      </c>
      <c r="T77" s="451"/>
      <c r="U77" s="451"/>
      <c r="V77" s="451"/>
      <c r="W77" s="451"/>
      <c r="X77" s="451"/>
      <c r="Y77" s="451"/>
      <c r="Z77" s="446"/>
      <c r="AA77" s="451"/>
      <c r="AB77" s="452"/>
      <c r="AC77" s="450"/>
      <c r="AD77" s="450"/>
      <c r="AE77" s="450"/>
      <c r="AF77" s="451"/>
      <c r="AG77" s="456" t="str">
        <f t="shared" si="6"/>
        <v/>
      </c>
      <c r="AH77" s="457" t="str">
        <f t="shared" si="8"/>
        <v xml:space="preserve"> </v>
      </c>
      <c r="AI77" s="451"/>
      <c r="AZ77" s="436">
        <v>10</v>
      </c>
      <c r="BA77" s="436">
        <v>4</v>
      </c>
      <c r="BB77" s="436">
        <v>3</v>
      </c>
      <c r="BC77" s="437" t="str">
        <f t="shared" si="9"/>
        <v>1043</v>
      </c>
      <c r="BD77" s="436" t="s">
        <v>94</v>
      </c>
    </row>
    <row r="78" spans="1:56">
      <c r="A78" s="448"/>
      <c r="B78" s="449"/>
      <c r="C78" s="448"/>
      <c r="D78" s="449"/>
      <c r="E78" s="449"/>
      <c r="F78" s="448"/>
      <c r="G78" s="448"/>
      <c r="H78" s="448"/>
      <c r="I78" s="449"/>
      <c r="J78" s="448"/>
      <c r="K78" s="450"/>
      <c r="L78" s="451"/>
      <c r="M78" s="451"/>
      <c r="N78" s="451"/>
      <c r="O78" s="450"/>
      <c r="P78" s="451"/>
      <c r="Q78" s="450"/>
      <c r="R78" s="454" t="str">
        <f t="shared" si="5"/>
        <v/>
      </c>
      <c r="S78" s="457" t="str">
        <f t="shared" si="7"/>
        <v xml:space="preserve"> </v>
      </c>
      <c r="T78" s="451"/>
      <c r="U78" s="451"/>
      <c r="V78" s="451"/>
      <c r="W78" s="451"/>
      <c r="X78" s="451"/>
      <c r="Y78" s="451"/>
      <c r="Z78" s="446"/>
      <c r="AA78" s="451"/>
      <c r="AB78" s="452"/>
      <c r="AC78" s="450"/>
      <c r="AD78" s="450"/>
      <c r="AE78" s="450"/>
      <c r="AF78" s="451"/>
      <c r="AG78" s="456" t="str">
        <f t="shared" si="6"/>
        <v/>
      </c>
      <c r="AH78" s="457" t="str">
        <f t="shared" si="8"/>
        <v xml:space="preserve"> </v>
      </c>
      <c r="AI78" s="451"/>
      <c r="AZ78" s="436">
        <v>10</v>
      </c>
      <c r="BA78" s="436">
        <v>4</v>
      </c>
      <c r="BB78" s="436">
        <v>2</v>
      </c>
      <c r="BC78" s="437" t="str">
        <f t="shared" si="9"/>
        <v>1042</v>
      </c>
      <c r="BD78" s="436" t="s">
        <v>94</v>
      </c>
    </row>
    <row r="79" spans="1:56">
      <c r="A79" s="448"/>
      <c r="B79" s="449"/>
      <c r="C79" s="448"/>
      <c r="D79" s="449"/>
      <c r="E79" s="449"/>
      <c r="F79" s="448"/>
      <c r="G79" s="448"/>
      <c r="H79" s="448"/>
      <c r="I79" s="449"/>
      <c r="J79" s="448"/>
      <c r="K79" s="450"/>
      <c r="L79" s="451"/>
      <c r="M79" s="451"/>
      <c r="N79" s="451"/>
      <c r="O79" s="450"/>
      <c r="P79" s="451"/>
      <c r="Q79" s="450"/>
      <c r="R79" s="454" t="str">
        <f t="shared" si="5"/>
        <v/>
      </c>
      <c r="S79" s="457" t="str">
        <f t="shared" si="7"/>
        <v xml:space="preserve"> </v>
      </c>
      <c r="T79" s="451"/>
      <c r="U79" s="451"/>
      <c r="V79" s="451"/>
      <c r="W79" s="451"/>
      <c r="X79" s="451"/>
      <c r="Y79" s="451"/>
      <c r="Z79" s="446"/>
      <c r="AA79" s="451"/>
      <c r="AB79" s="452"/>
      <c r="AC79" s="450"/>
      <c r="AD79" s="450"/>
      <c r="AE79" s="450"/>
      <c r="AF79" s="451"/>
      <c r="AG79" s="456" t="str">
        <f t="shared" si="6"/>
        <v/>
      </c>
      <c r="AH79" s="457" t="str">
        <f t="shared" si="8"/>
        <v xml:space="preserve"> </v>
      </c>
      <c r="AI79" s="451"/>
      <c r="AZ79" s="436">
        <v>10</v>
      </c>
      <c r="BA79" s="436">
        <v>4</v>
      </c>
      <c r="BB79" s="436">
        <v>1</v>
      </c>
      <c r="BC79" s="437" t="str">
        <f t="shared" si="9"/>
        <v>1041</v>
      </c>
      <c r="BD79" s="436" t="s">
        <v>96</v>
      </c>
    </row>
    <row r="80" spans="1:56">
      <c r="A80" s="448"/>
      <c r="B80" s="449"/>
      <c r="C80" s="448"/>
      <c r="D80" s="449"/>
      <c r="E80" s="449"/>
      <c r="F80" s="448"/>
      <c r="G80" s="448"/>
      <c r="H80" s="448"/>
      <c r="I80" s="449"/>
      <c r="J80" s="448"/>
      <c r="K80" s="450"/>
      <c r="L80" s="451"/>
      <c r="M80" s="451"/>
      <c r="N80" s="451"/>
      <c r="O80" s="450"/>
      <c r="P80" s="451"/>
      <c r="Q80" s="450"/>
      <c r="R80" s="454" t="str">
        <f t="shared" si="5"/>
        <v/>
      </c>
      <c r="S80" s="457" t="str">
        <f t="shared" si="7"/>
        <v xml:space="preserve"> </v>
      </c>
      <c r="T80" s="451"/>
      <c r="U80" s="451"/>
      <c r="V80" s="451"/>
      <c r="W80" s="451"/>
      <c r="X80" s="451"/>
      <c r="Y80" s="451"/>
      <c r="Z80" s="446"/>
      <c r="AA80" s="451"/>
      <c r="AB80" s="452"/>
      <c r="AC80" s="450"/>
      <c r="AD80" s="450"/>
      <c r="AE80" s="450"/>
      <c r="AF80" s="451"/>
      <c r="AG80" s="456" t="str">
        <f t="shared" si="6"/>
        <v/>
      </c>
      <c r="AH80" s="457" t="str">
        <f t="shared" si="8"/>
        <v xml:space="preserve"> </v>
      </c>
      <c r="AI80" s="451"/>
      <c r="AZ80" s="436">
        <v>10</v>
      </c>
      <c r="BA80" s="436">
        <v>3</v>
      </c>
      <c r="BB80" s="436">
        <v>10</v>
      </c>
      <c r="BC80" s="437" t="str">
        <f t="shared" si="9"/>
        <v>10310</v>
      </c>
      <c r="BD80" s="436" t="s">
        <v>94</v>
      </c>
    </row>
    <row r="81" spans="1:56">
      <c r="A81" s="448"/>
      <c r="B81" s="449"/>
      <c r="C81" s="448"/>
      <c r="D81" s="449"/>
      <c r="E81" s="449"/>
      <c r="F81" s="448"/>
      <c r="G81" s="448"/>
      <c r="H81" s="448"/>
      <c r="I81" s="449"/>
      <c r="J81" s="448"/>
      <c r="K81" s="450"/>
      <c r="L81" s="451"/>
      <c r="M81" s="451"/>
      <c r="N81" s="451"/>
      <c r="O81" s="450"/>
      <c r="P81" s="451"/>
      <c r="Q81" s="450"/>
      <c r="R81" s="454" t="str">
        <f t="shared" si="5"/>
        <v/>
      </c>
      <c r="S81" s="457" t="str">
        <f t="shared" si="7"/>
        <v xml:space="preserve"> </v>
      </c>
      <c r="T81" s="451"/>
      <c r="U81" s="451"/>
      <c r="V81" s="451"/>
      <c r="W81" s="451"/>
      <c r="X81" s="451"/>
      <c r="Y81" s="451"/>
      <c r="Z81" s="446"/>
      <c r="AA81" s="451"/>
      <c r="AB81" s="452"/>
      <c r="AC81" s="450"/>
      <c r="AD81" s="450"/>
      <c r="AE81" s="450"/>
      <c r="AF81" s="451"/>
      <c r="AG81" s="456" t="str">
        <f t="shared" si="6"/>
        <v/>
      </c>
      <c r="AH81" s="457" t="str">
        <f t="shared" si="8"/>
        <v xml:space="preserve"> </v>
      </c>
      <c r="AI81" s="451"/>
      <c r="AZ81" s="436">
        <v>10</v>
      </c>
      <c r="BA81" s="436">
        <v>3</v>
      </c>
      <c r="BB81" s="436">
        <v>9</v>
      </c>
      <c r="BC81" s="437" t="str">
        <f t="shared" si="9"/>
        <v>1039</v>
      </c>
      <c r="BD81" s="436" t="s">
        <v>94</v>
      </c>
    </row>
    <row r="82" spans="1:56">
      <c r="A82" s="448"/>
      <c r="B82" s="449"/>
      <c r="C82" s="448"/>
      <c r="D82" s="449"/>
      <c r="E82" s="449"/>
      <c r="F82" s="448"/>
      <c r="G82" s="448"/>
      <c r="H82" s="448"/>
      <c r="I82" s="449"/>
      <c r="J82" s="448"/>
      <c r="K82" s="450"/>
      <c r="L82" s="451"/>
      <c r="M82" s="451"/>
      <c r="N82" s="451"/>
      <c r="O82" s="450"/>
      <c r="P82" s="451"/>
      <c r="Q82" s="450"/>
      <c r="R82" s="454" t="str">
        <f t="shared" si="5"/>
        <v/>
      </c>
      <c r="S82" s="457" t="str">
        <f t="shared" si="7"/>
        <v xml:space="preserve"> </v>
      </c>
      <c r="T82" s="451"/>
      <c r="U82" s="451"/>
      <c r="V82" s="451"/>
      <c r="W82" s="451"/>
      <c r="X82" s="451"/>
      <c r="Y82" s="451"/>
      <c r="Z82" s="446"/>
      <c r="AA82" s="451"/>
      <c r="AB82" s="452"/>
      <c r="AC82" s="450"/>
      <c r="AD82" s="450"/>
      <c r="AE82" s="450"/>
      <c r="AF82" s="451"/>
      <c r="AG82" s="456" t="str">
        <f t="shared" si="6"/>
        <v/>
      </c>
      <c r="AH82" s="457" t="str">
        <f t="shared" si="8"/>
        <v xml:space="preserve"> </v>
      </c>
      <c r="AI82" s="451"/>
      <c r="AZ82" s="436">
        <v>10</v>
      </c>
      <c r="BA82" s="436">
        <v>3</v>
      </c>
      <c r="BB82" s="436">
        <v>8</v>
      </c>
      <c r="BC82" s="437" t="str">
        <f t="shared" si="9"/>
        <v>1038</v>
      </c>
      <c r="BD82" s="436" t="s">
        <v>94</v>
      </c>
    </row>
    <row r="83" spans="1:56">
      <c r="A83" s="448"/>
      <c r="B83" s="449"/>
      <c r="C83" s="448"/>
      <c r="D83" s="449"/>
      <c r="E83" s="449"/>
      <c r="F83" s="448"/>
      <c r="G83" s="448"/>
      <c r="H83" s="448"/>
      <c r="I83" s="449"/>
      <c r="J83" s="448"/>
      <c r="K83" s="450"/>
      <c r="L83" s="451"/>
      <c r="M83" s="451"/>
      <c r="N83" s="451"/>
      <c r="O83" s="450"/>
      <c r="P83" s="451"/>
      <c r="Q83" s="450"/>
      <c r="R83" s="454" t="str">
        <f t="shared" si="5"/>
        <v/>
      </c>
      <c r="S83" s="457" t="str">
        <f t="shared" si="7"/>
        <v xml:space="preserve"> </v>
      </c>
      <c r="T83" s="451"/>
      <c r="U83" s="451"/>
      <c r="V83" s="451"/>
      <c r="W83" s="451"/>
      <c r="X83" s="451"/>
      <c r="Y83" s="451"/>
      <c r="Z83" s="446"/>
      <c r="AA83" s="451"/>
      <c r="AB83" s="452"/>
      <c r="AC83" s="450"/>
      <c r="AD83" s="450"/>
      <c r="AE83" s="450"/>
      <c r="AF83" s="451"/>
      <c r="AG83" s="456" t="str">
        <f t="shared" si="6"/>
        <v/>
      </c>
      <c r="AH83" s="457" t="str">
        <f t="shared" si="8"/>
        <v xml:space="preserve"> </v>
      </c>
      <c r="AI83" s="451"/>
      <c r="AZ83" s="436">
        <v>10</v>
      </c>
      <c r="BA83" s="436">
        <v>3</v>
      </c>
      <c r="BB83" s="436">
        <v>7</v>
      </c>
      <c r="BC83" s="437" t="str">
        <f t="shared" si="9"/>
        <v>1037</v>
      </c>
      <c r="BD83" s="436" t="s">
        <v>94</v>
      </c>
    </row>
    <row r="84" spans="1:56">
      <c r="A84" s="448"/>
      <c r="B84" s="449"/>
      <c r="C84" s="448"/>
      <c r="D84" s="449"/>
      <c r="E84" s="449"/>
      <c r="F84" s="448"/>
      <c r="G84" s="448"/>
      <c r="H84" s="448"/>
      <c r="I84" s="449"/>
      <c r="J84" s="448"/>
      <c r="K84" s="450"/>
      <c r="L84" s="451"/>
      <c r="M84" s="451"/>
      <c r="N84" s="451"/>
      <c r="O84" s="450"/>
      <c r="P84" s="451"/>
      <c r="Q84" s="450"/>
      <c r="R84" s="454" t="str">
        <f t="shared" si="5"/>
        <v/>
      </c>
      <c r="S84" s="457" t="str">
        <f t="shared" si="7"/>
        <v xml:space="preserve"> </v>
      </c>
      <c r="T84" s="451"/>
      <c r="U84" s="451"/>
      <c r="V84" s="451"/>
      <c r="W84" s="451"/>
      <c r="X84" s="451"/>
      <c r="Y84" s="451"/>
      <c r="Z84" s="446"/>
      <c r="AA84" s="451"/>
      <c r="AB84" s="452"/>
      <c r="AC84" s="450"/>
      <c r="AD84" s="450"/>
      <c r="AE84" s="450"/>
      <c r="AF84" s="451"/>
      <c r="AG84" s="456" t="str">
        <f t="shared" si="6"/>
        <v/>
      </c>
      <c r="AH84" s="457" t="str">
        <f t="shared" si="8"/>
        <v xml:space="preserve"> </v>
      </c>
      <c r="AI84" s="451"/>
      <c r="AZ84" s="436">
        <v>10</v>
      </c>
      <c r="BA84" s="436">
        <v>3</v>
      </c>
      <c r="BB84" s="436">
        <v>6</v>
      </c>
      <c r="BC84" s="437" t="str">
        <f t="shared" si="9"/>
        <v>1036</v>
      </c>
      <c r="BD84" s="436" t="s">
        <v>96</v>
      </c>
    </row>
    <row r="85" spans="1:56">
      <c r="A85" s="448"/>
      <c r="B85" s="449"/>
      <c r="C85" s="448"/>
      <c r="D85" s="449"/>
      <c r="E85" s="449"/>
      <c r="F85" s="448"/>
      <c r="G85" s="448"/>
      <c r="H85" s="448"/>
      <c r="I85" s="449"/>
      <c r="J85" s="448"/>
      <c r="K85" s="450"/>
      <c r="L85" s="451"/>
      <c r="M85" s="451"/>
      <c r="N85" s="451"/>
      <c r="O85" s="450"/>
      <c r="P85" s="451"/>
      <c r="Q85" s="450"/>
      <c r="R85" s="454" t="str">
        <f t="shared" si="5"/>
        <v/>
      </c>
      <c r="S85" s="457" t="str">
        <f t="shared" si="7"/>
        <v xml:space="preserve"> </v>
      </c>
      <c r="T85" s="451"/>
      <c r="U85" s="451"/>
      <c r="V85" s="451"/>
      <c r="W85" s="451"/>
      <c r="X85" s="451"/>
      <c r="Y85" s="451"/>
      <c r="Z85" s="446"/>
      <c r="AA85" s="451"/>
      <c r="AB85" s="452"/>
      <c r="AC85" s="450"/>
      <c r="AD85" s="450"/>
      <c r="AE85" s="450"/>
      <c r="AF85" s="451"/>
      <c r="AG85" s="456" t="str">
        <f t="shared" si="6"/>
        <v/>
      </c>
      <c r="AH85" s="457" t="str">
        <f t="shared" si="8"/>
        <v xml:space="preserve"> </v>
      </c>
      <c r="AI85" s="451"/>
      <c r="AZ85" s="436">
        <v>10</v>
      </c>
      <c r="BA85" s="436">
        <v>3</v>
      </c>
      <c r="BB85" s="436">
        <v>5</v>
      </c>
      <c r="BC85" s="437" t="str">
        <f t="shared" si="9"/>
        <v>1035</v>
      </c>
      <c r="BD85" s="436" t="s">
        <v>96</v>
      </c>
    </row>
    <row r="86" spans="1:56">
      <c r="A86" s="448"/>
      <c r="B86" s="449"/>
      <c r="C86" s="448"/>
      <c r="D86" s="449"/>
      <c r="E86" s="449"/>
      <c r="F86" s="448"/>
      <c r="G86" s="448"/>
      <c r="H86" s="448"/>
      <c r="I86" s="449"/>
      <c r="J86" s="448"/>
      <c r="K86" s="450"/>
      <c r="L86" s="451"/>
      <c r="M86" s="451"/>
      <c r="N86" s="451"/>
      <c r="O86" s="450"/>
      <c r="P86" s="451"/>
      <c r="Q86" s="450"/>
      <c r="R86" s="454" t="str">
        <f t="shared" si="5"/>
        <v/>
      </c>
      <c r="S86" s="457" t="str">
        <f t="shared" si="7"/>
        <v xml:space="preserve"> </v>
      </c>
      <c r="T86" s="451"/>
      <c r="U86" s="451"/>
      <c r="V86" s="451"/>
      <c r="W86" s="451"/>
      <c r="X86" s="451"/>
      <c r="Y86" s="451"/>
      <c r="Z86" s="446"/>
      <c r="AA86" s="451"/>
      <c r="AB86" s="452"/>
      <c r="AC86" s="450"/>
      <c r="AD86" s="450"/>
      <c r="AE86" s="450"/>
      <c r="AF86" s="451"/>
      <c r="AG86" s="456" t="str">
        <f t="shared" si="6"/>
        <v/>
      </c>
      <c r="AH86" s="457" t="str">
        <f t="shared" si="8"/>
        <v xml:space="preserve"> </v>
      </c>
      <c r="AI86" s="451"/>
      <c r="AZ86" s="436">
        <v>10</v>
      </c>
      <c r="BA86" s="436">
        <v>3</v>
      </c>
      <c r="BB86" s="436">
        <v>4</v>
      </c>
      <c r="BC86" s="437" t="str">
        <f t="shared" si="9"/>
        <v>1034</v>
      </c>
      <c r="BD86" s="436" t="s">
        <v>102</v>
      </c>
    </row>
    <row r="87" spans="1:56">
      <c r="A87" s="448"/>
      <c r="B87" s="449"/>
      <c r="C87" s="448"/>
      <c r="D87" s="449"/>
      <c r="E87" s="449"/>
      <c r="F87" s="448"/>
      <c r="G87" s="448"/>
      <c r="H87" s="448"/>
      <c r="I87" s="449"/>
      <c r="J87" s="448"/>
      <c r="K87" s="450"/>
      <c r="L87" s="451"/>
      <c r="M87" s="451"/>
      <c r="N87" s="451"/>
      <c r="O87" s="450"/>
      <c r="P87" s="451"/>
      <c r="Q87" s="450"/>
      <c r="R87" s="454" t="str">
        <f t="shared" si="5"/>
        <v/>
      </c>
      <c r="S87" s="457" t="str">
        <f t="shared" si="7"/>
        <v xml:space="preserve"> </v>
      </c>
      <c r="T87" s="451"/>
      <c r="U87" s="451"/>
      <c r="V87" s="451"/>
      <c r="W87" s="451"/>
      <c r="X87" s="451"/>
      <c r="Y87" s="451"/>
      <c r="Z87" s="446"/>
      <c r="AA87" s="451"/>
      <c r="AB87" s="452"/>
      <c r="AC87" s="450"/>
      <c r="AD87" s="450"/>
      <c r="AE87" s="450"/>
      <c r="AF87" s="451"/>
      <c r="AG87" s="456" t="str">
        <f t="shared" si="6"/>
        <v/>
      </c>
      <c r="AH87" s="457" t="str">
        <f t="shared" si="8"/>
        <v xml:space="preserve"> </v>
      </c>
      <c r="AI87" s="451"/>
      <c r="AZ87" s="436">
        <v>10</v>
      </c>
      <c r="BA87" s="436">
        <v>3</v>
      </c>
      <c r="BB87" s="436">
        <v>3</v>
      </c>
      <c r="BC87" s="437" t="str">
        <f t="shared" si="9"/>
        <v>1033</v>
      </c>
      <c r="BD87" s="436" t="s">
        <v>102</v>
      </c>
    </row>
    <row r="88" spans="1:56">
      <c r="A88" s="448"/>
      <c r="B88" s="449"/>
      <c r="C88" s="448"/>
      <c r="D88" s="449"/>
      <c r="E88" s="449"/>
      <c r="F88" s="448"/>
      <c r="G88" s="448"/>
      <c r="H88" s="448"/>
      <c r="I88" s="449"/>
      <c r="J88" s="448"/>
      <c r="K88" s="450"/>
      <c r="L88" s="451"/>
      <c r="M88" s="451"/>
      <c r="N88" s="451"/>
      <c r="O88" s="450"/>
      <c r="P88" s="451"/>
      <c r="Q88" s="450"/>
      <c r="R88" s="454" t="str">
        <f t="shared" si="5"/>
        <v/>
      </c>
      <c r="S88" s="457" t="str">
        <f t="shared" si="7"/>
        <v xml:space="preserve"> </v>
      </c>
      <c r="T88" s="451"/>
      <c r="U88" s="451"/>
      <c r="V88" s="451"/>
      <c r="W88" s="451"/>
      <c r="X88" s="451"/>
      <c r="Y88" s="451"/>
      <c r="Z88" s="446"/>
      <c r="AA88" s="451"/>
      <c r="AB88" s="452"/>
      <c r="AC88" s="450"/>
      <c r="AD88" s="450"/>
      <c r="AE88" s="450"/>
      <c r="AF88" s="451"/>
      <c r="AG88" s="456" t="str">
        <f t="shared" si="6"/>
        <v/>
      </c>
      <c r="AH88" s="457" t="str">
        <f t="shared" si="8"/>
        <v xml:space="preserve"> </v>
      </c>
      <c r="AI88" s="451"/>
      <c r="AZ88" s="436">
        <v>10</v>
      </c>
      <c r="BA88" s="436">
        <v>3</v>
      </c>
      <c r="BB88" s="436">
        <v>2</v>
      </c>
      <c r="BC88" s="437" t="str">
        <f t="shared" si="9"/>
        <v>1032</v>
      </c>
      <c r="BD88" s="436" t="s">
        <v>102</v>
      </c>
    </row>
    <row r="89" spans="1:56">
      <c r="A89" s="448"/>
      <c r="B89" s="449"/>
      <c r="C89" s="448"/>
      <c r="D89" s="449"/>
      <c r="E89" s="449"/>
      <c r="F89" s="448"/>
      <c r="G89" s="448"/>
      <c r="H89" s="448"/>
      <c r="I89" s="449"/>
      <c r="J89" s="448"/>
      <c r="K89" s="450"/>
      <c r="L89" s="451"/>
      <c r="M89" s="451"/>
      <c r="N89" s="451"/>
      <c r="O89" s="450"/>
      <c r="P89" s="451"/>
      <c r="Q89" s="450"/>
      <c r="R89" s="454" t="str">
        <f t="shared" si="5"/>
        <v/>
      </c>
      <c r="S89" s="457" t="str">
        <f t="shared" si="7"/>
        <v xml:space="preserve"> </v>
      </c>
      <c r="T89" s="451"/>
      <c r="U89" s="451"/>
      <c r="V89" s="451"/>
      <c r="W89" s="451"/>
      <c r="X89" s="451"/>
      <c r="Y89" s="451"/>
      <c r="Z89" s="446"/>
      <c r="AA89" s="451"/>
      <c r="AB89" s="452"/>
      <c r="AC89" s="450"/>
      <c r="AD89" s="450"/>
      <c r="AE89" s="450"/>
      <c r="AF89" s="451"/>
      <c r="AG89" s="456" t="str">
        <f t="shared" si="6"/>
        <v/>
      </c>
      <c r="AH89" s="457" t="str">
        <f t="shared" si="8"/>
        <v xml:space="preserve"> </v>
      </c>
      <c r="AI89" s="451"/>
      <c r="AZ89" s="436">
        <v>10</v>
      </c>
      <c r="BA89" s="436">
        <v>3</v>
      </c>
      <c r="BB89" s="436">
        <v>1</v>
      </c>
      <c r="BC89" s="437" t="str">
        <f t="shared" si="9"/>
        <v>1031</v>
      </c>
      <c r="BD89" s="436" t="s">
        <v>102</v>
      </c>
    </row>
    <row r="90" spans="1:56">
      <c r="A90" s="448"/>
      <c r="B90" s="449"/>
      <c r="C90" s="448"/>
      <c r="D90" s="449"/>
      <c r="E90" s="449"/>
      <c r="F90" s="448"/>
      <c r="G90" s="448"/>
      <c r="H90" s="448"/>
      <c r="I90" s="449"/>
      <c r="J90" s="448"/>
      <c r="K90" s="450"/>
      <c r="L90" s="451"/>
      <c r="M90" s="451"/>
      <c r="N90" s="451"/>
      <c r="O90" s="450"/>
      <c r="P90" s="451"/>
      <c r="Q90" s="450"/>
      <c r="R90" s="454" t="str">
        <f t="shared" si="5"/>
        <v/>
      </c>
      <c r="S90" s="457" t="str">
        <f t="shared" si="7"/>
        <v xml:space="preserve"> </v>
      </c>
      <c r="T90" s="451"/>
      <c r="U90" s="451"/>
      <c r="V90" s="451"/>
      <c r="W90" s="451"/>
      <c r="X90" s="451"/>
      <c r="Y90" s="451"/>
      <c r="Z90" s="446"/>
      <c r="AA90" s="451"/>
      <c r="AB90" s="452"/>
      <c r="AC90" s="450"/>
      <c r="AD90" s="450"/>
      <c r="AE90" s="450"/>
      <c r="AF90" s="451"/>
      <c r="AG90" s="456" t="str">
        <f t="shared" si="6"/>
        <v/>
      </c>
      <c r="AH90" s="457" t="str">
        <f t="shared" si="8"/>
        <v xml:space="preserve"> </v>
      </c>
      <c r="AI90" s="451"/>
      <c r="AZ90" s="436">
        <v>10</v>
      </c>
      <c r="BA90" s="436">
        <v>2</v>
      </c>
      <c r="BB90" s="436">
        <v>10</v>
      </c>
      <c r="BC90" s="437" t="str">
        <f t="shared" si="9"/>
        <v>10210</v>
      </c>
      <c r="BD90" s="436" t="s">
        <v>94</v>
      </c>
    </row>
    <row r="91" spans="1:56">
      <c r="A91" s="448"/>
      <c r="B91" s="449"/>
      <c r="C91" s="448"/>
      <c r="D91" s="449"/>
      <c r="E91" s="449"/>
      <c r="F91" s="448"/>
      <c r="G91" s="448"/>
      <c r="H91" s="448"/>
      <c r="I91" s="449"/>
      <c r="J91" s="448"/>
      <c r="K91" s="450"/>
      <c r="L91" s="451"/>
      <c r="M91" s="451"/>
      <c r="N91" s="451"/>
      <c r="O91" s="450"/>
      <c r="P91" s="451"/>
      <c r="Q91" s="450"/>
      <c r="R91" s="454" t="str">
        <f t="shared" si="5"/>
        <v/>
      </c>
      <c r="S91" s="457" t="str">
        <f t="shared" si="7"/>
        <v xml:space="preserve"> </v>
      </c>
      <c r="T91" s="451"/>
      <c r="U91" s="451"/>
      <c r="V91" s="451"/>
      <c r="W91" s="451"/>
      <c r="X91" s="451"/>
      <c r="Y91" s="451"/>
      <c r="Z91" s="446"/>
      <c r="AA91" s="451"/>
      <c r="AB91" s="452"/>
      <c r="AC91" s="450"/>
      <c r="AD91" s="450"/>
      <c r="AE91" s="450"/>
      <c r="AF91" s="451"/>
      <c r="AG91" s="456" t="str">
        <f t="shared" si="6"/>
        <v/>
      </c>
      <c r="AH91" s="457" t="str">
        <f t="shared" si="8"/>
        <v xml:space="preserve"> </v>
      </c>
      <c r="AI91" s="451"/>
      <c r="AZ91" s="436">
        <v>10</v>
      </c>
      <c r="BA91" s="436">
        <v>2</v>
      </c>
      <c r="BB91" s="436">
        <v>9</v>
      </c>
      <c r="BC91" s="437" t="str">
        <f t="shared" si="9"/>
        <v>1029</v>
      </c>
      <c r="BD91" s="436" t="s">
        <v>94</v>
      </c>
    </row>
    <row r="92" spans="1:56">
      <c r="A92" s="448"/>
      <c r="B92" s="449"/>
      <c r="C92" s="448"/>
      <c r="D92" s="449"/>
      <c r="E92" s="449"/>
      <c r="F92" s="448"/>
      <c r="G92" s="448"/>
      <c r="H92" s="448"/>
      <c r="I92" s="449"/>
      <c r="J92" s="448"/>
      <c r="K92" s="450"/>
      <c r="L92" s="451"/>
      <c r="M92" s="451"/>
      <c r="N92" s="451"/>
      <c r="O92" s="450"/>
      <c r="P92" s="451"/>
      <c r="Q92" s="450"/>
      <c r="R92" s="454" t="str">
        <f t="shared" si="5"/>
        <v/>
      </c>
      <c r="S92" s="457" t="str">
        <f t="shared" si="7"/>
        <v xml:space="preserve"> </v>
      </c>
      <c r="T92" s="451"/>
      <c r="U92" s="451"/>
      <c r="V92" s="451"/>
      <c r="W92" s="451"/>
      <c r="X92" s="451"/>
      <c r="Y92" s="451"/>
      <c r="Z92" s="446"/>
      <c r="AA92" s="451"/>
      <c r="AB92" s="452"/>
      <c r="AC92" s="450"/>
      <c r="AD92" s="450"/>
      <c r="AE92" s="450"/>
      <c r="AF92" s="451"/>
      <c r="AG92" s="456" t="str">
        <f t="shared" si="6"/>
        <v/>
      </c>
      <c r="AH92" s="457" t="str">
        <f t="shared" si="8"/>
        <v xml:space="preserve"> </v>
      </c>
      <c r="AI92" s="451"/>
      <c r="AZ92" s="436">
        <v>10</v>
      </c>
      <c r="BA92" s="436">
        <v>2</v>
      </c>
      <c r="BB92" s="436">
        <v>8</v>
      </c>
      <c r="BC92" s="437" t="str">
        <f t="shared" si="9"/>
        <v>1028</v>
      </c>
      <c r="BD92" s="436" t="s">
        <v>94</v>
      </c>
    </row>
    <row r="93" spans="1:56">
      <c r="A93" s="448"/>
      <c r="B93" s="449"/>
      <c r="C93" s="448"/>
      <c r="D93" s="449"/>
      <c r="E93" s="449"/>
      <c r="F93" s="448"/>
      <c r="G93" s="448"/>
      <c r="H93" s="448"/>
      <c r="I93" s="449"/>
      <c r="J93" s="448"/>
      <c r="K93" s="450"/>
      <c r="L93" s="451"/>
      <c r="M93" s="451"/>
      <c r="N93" s="451"/>
      <c r="O93" s="450"/>
      <c r="P93" s="451"/>
      <c r="Q93" s="450"/>
      <c r="R93" s="454" t="str">
        <f t="shared" si="5"/>
        <v/>
      </c>
      <c r="S93" s="457" t="str">
        <f t="shared" si="7"/>
        <v xml:space="preserve"> </v>
      </c>
      <c r="T93" s="451"/>
      <c r="U93" s="451"/>
      <c r="V93" s="451"/>
      <c r="W93" s="451"/>
      <c r="X93" s="451"/>
      <c r="Y93" s="451"/>
      <c r="Z93" s="446"/>
      <c r="AA93" s="451"/>
      <c r="AB93" s="452"/>
      <c r="AC93" s="450"/>
      <c r="AD93" s="450"/>
      <c r="AE93" s="450"/>
      <c r="AF93" s="451"/>
      <c r="AG93" s="456" t="str">
        <f t="shared" si="6"/>
        <v/>
      </c>
      <c r="AH93" s="457" t="str">
        <f t="shared" si="8"/>
        <v xml:space="preserve"> </v>
      </c>
      <c r="AI93" s="451"/>
      <c r="AZ93" s="436">
        <v>10</v>
      </c>
      <c r="BA93" s="436">
        <v>2</v>
      </c>
      <c r="BB93" s="436">
        <v>7</v>
      </c>
      <c r="BC93" s="437" t="str">
        <f t="shared" si="9"/>
        <v>1027</v>
      </c>
      <c r="BD93" s="436" t="s">
        <v>94</v>
      </c>
    </row>
    <row r="94" spans="1:56">
      <c r="A94" s="448"/>
      <c r="B94" s="449"/>
      <c r="C94" s="448"/>
      <c r="D94" s="449"/>
      <c r="E94" s="449"/>
      <c r="F94" s="448"/>
      <c r="G94" s="448"/>
      <c r="H94" s="448"/>
      <c r="I94" s="449"/>
      <c r="J94" s="448"/>
      <c r="K94" s="450"/>
      <c r="L94" s="451"/>
      <c r="M94" s="451"/>
      <c r="N94" s="451"/>
      <c r="O94" s="450"/>
      <c r="P94" s="451"/>
      <c r="Q94" s="450"/>
      <c r="R94" s="454" t="str">
        <f t="shared" ref="R94:R157" si="10">+K94&amp;O94&amp;Q94</f>
        <v/>
      </c>
      <c r="S94" s="457" t="str">
        <f t="shared" si="7"/>
        <v xml:space="preserve"> </v>
      </c>
      <c r="T94" s="451"/>
      <c r="U94" s="451"/>
      <c r="V94" s="451"/>
      <c r="W94" s="451"/>
      <c r="X94" s="451"/>
      <c r="Y94" s="451"/>
      <c r="Z94" s="446"/>
      <c r="AA94" s="451"/>
      <c r="AB94" s="452"/>
      <c r="AC94" s="450"/>
      <c r="AD94" s="450"/>
      <c r="AE94" s="450"/>
      <c r="AF94" s="451"/>
      <c r="AG94" s="456" t="str">
        <f t="shared" ref="AG94:AG157" si="11">+AC94&amp;AD94&amp;AE94</f>
        <v/>
      </c>
      <c r="AH94" s="457" t="str">
        <f t="shared" si="8"/>
        <v xml:space="preserve"> </v>
      </c>
      <c r="AI94" s="451"/>
      <c r="AZ94" s="436">
        <v>10</v>
      </c>
      <c r="BA94" s="436">
        <v>2</v>
      </c>
      <c r="BB94" s="436">
        <v>6</v>
      </c>
      <c r="BC94" s="437" t="str">
        <f t="shared" si="9"/>
        <v>1026</v>
      </c>
      <c r="BD94" s="436" t="s">
        <v>96</v>
      </c>
    </row>
    <row r="95" spans="1:56">
      <c r="A95" s="448"/>
      <c r="B95" s="449"/>
      <c r="C95" s="448"/>
      <c r="D95" s="449"/>
      <c r="E95" s="449"/>
      <c r="F95" s="448"/>
      <c r="G95" s="448"/>
      <c r="H95" s="448"/>
      <c r="I95" s="449"/>
      <c r="J95" s="448"/>
      <c r="K95" s="450"/>
      <c r="L95" s="451"/>
      <c r="M95" s="451"/>
      <c r="N95" s="451"/>
      <c r="O95" s="450"/>
      <c r="P95" s="451"/>
      <c r="Q95" s="450"/>
      <c r="R95" s="454" t="str">
        <f t="shared" si="10"/>
        <v/>
      </c>
      <c r="S95" s="457" t="str">
        <f t="shared" si="7"/>
        <v xml:space="preserve"> </v>
      </c>
      <c r="T95" s="451"/>
      <c r="U95" s="451"/>
      <c r="V95" s="451"/>
      <c r="W95" s="451"/>
      <c r="X95" s="451"/>
      <c r="Y95" s="451"/>
      <c r="Z95" s="446"/>
      <c r="AA95" s="451"/>
      <c r="AB95" s="452"/>
      <c r="AC95" s="450"/>
      <c r="AD95" s="450"/>
      <c r="AE95" s="450"/>
      <c r="AF95" s="451"/>
      <c r="AG95" s="456" t="str">
        <f t="shared" si="11"/>
        <v/>
      </c>
      <c r="AH95" s="457" t="str">
        <f t="shared" si="8"/>
        <v xml:space="preserve"> </v>
      </c>
      <c r="AI95" s="451"/>
      <c r="AZ95" s="436">
        <v>10</v>
      </c>
      <c r="BA95" s="436">
        <v>2</v>
      </c>
      <c r="BB95" s="436">
        <v>5</v>
      </c>
      <c r="BC95" s="437" t="str">
        <f t="shared" si="9"/>
        <v>1025</v>
      </c>
      <c r="BD95" s="436" t="s">
        <v>96</v>
      </c>
    </row>
    <row r="96" spans="1:56">
      <c r="A96" s="448"/>
      <c r="B96" s="449"/>
      <c r="C96" s="448"/>
      <c r="D96" s="449"/>
      <c r="E96" s="449"/>
      <c r="F96" s="448"/>
      <c r="G96" s="448"/>
      <c r="H96" s="448"/>
      <c r="I96" s="449"/>
      <c r="J96" s="448"/>
      <c r="K96" s="450"/>
      <c r="L96" s="451"/>
      <c r="M96" s="451"/>
      <c r="N96" s="451"/>
      <c r="O96" s="450"/>
      <c r="P96" s="451"/>
      <c r="Q96" s="450"/>
      <c r="R96" s="454" t="str">
        <f t="shared" si="10"/>
        <v/>
      </c>
      <c r="S96" s="457" t="str">
        <f t="shared" si="7"/>
        <v xml:space="preserve"> </v>
      </c>
      <c r="T96" s="451"/>
      <c r="U96" s="451"/>
      <c r="V96" s="451"/>
      <c r="W96" s="451"/>
      <c r="X96" s="451"/>
      <c r="Y96" s="451"/>
      <c r="Z96" s="446"/>
      <c r="AA96" s="451"/>
      <c r="AB96" s="452"/>
      <c r="AC96" s="450"/>
      <c r="AD96" s="450"/>
      <c r="AE96" s="450"/>
      <c r="AF96" s="451"/>
      <c r="AG96" s="456" t="str">
        <f t="shared" si="11"/>
        <v/>
      </c>
      <c r="AH96" s="457" t="str">
        <f t="shared" si="8"/>
        <v xml:space="preserve"> </v>
      </c>
      <c r="AI96" s="451"/>
      <c r="AZ96" s="436">
        <v>10</v>
      </c>
      <c r="BA96" s="436">
        <v>2</v>
      </c>
      <c r="BB96" s="436">
        <v>4</v>
      </c>
      <c r="BC96" s="437" t="str">
        <f t="shared" si="9"/>
        <v>1024</v>
      </c>
      <c r="BD96" s="436" t="s">
        <v>102</v>
      </c>
    </row>
    <row r="97" spans="1:56">
      <c r="A97" s="448"/>
      <c r="B97" s="449"/>
      <c r="C97" s="448"/>
      <c r="D97" s="449"/>
      <c r="E97" s="449"/>
      <c r="F97" s="448"/>
      <c r="G97" s="448"/>
      <c r="H97" s="448"/>
      <c r="I97" s="449"/>
      <c r="J97" s="448"/>
      <c r="K97" s="450"/>
      <c r="L97" s="451"/>
      <c r="M97" s="451"/>
      <c r="N97" s="451"/>
      <c r="O97" s="450"/>
      <c r="P97" s="451"/>
      <c r="Q97" s="450"/>
      <c r="R97" s="454" t="str">
        <f t="shared" si="10"/>
        <v/>
      </c>
      <c r="S97" s="457" t="str">
        <f t="shared" si="7"/>
        <v xml:space="preserve"> </v>
      </c>
      <c r="T97" s="451"/>
      <c r="U97" s="451"/>
      <c r="V97" s="451"/>
      <c r="W97" s="451"/>
      <c r="X97" s="451"/>
      <c r="Y97" s="451"/>
      <c r="Z97" s="446"/>
      <c r="AA97" s="451"/>
      <c r="AB97" s="452"/>
      <c r="AC97" s="450"/>
      <c r="AD97" s="450"/>
      <c r="AE97" s="450"/>
      <c r="AF97" s="451"/>
      <c r="AG97" s="456" t="str">
        <f t="shared" si="11"/>
        <v/>
      </c>
      <c r="AH97" s="457" t="str">
        <f t="shared" si="8"/>
        <v xml:space="preserve"> </v>
      </c>
      <c r="AI97" s="451"/>
      <c r="AZ97" s="436">
        <v>10</v>
      </c>
      <c r="BA97" s="436">
        <v>2</v>
      </c>
      <c r="BB97" s="436">
        <v>3</v>
      </c>
      <c r="BC97" s="437" t="str">
        <f t="shared" si="9"/>
        <v>1023</v>
      </c>
      <c r="BD97" s="436" t="s">
        <v>102</v>
      </c>
    </row>
    <row r="98" spans="1:56">
      <c r="A98" s="448"/>
      <c r="B98" s="449"/>
      <c r="C98" s="448"/>
      <c r="D98" s="449"/>
      <c r="E98" s="449"/>
      <c r="F98" s="448"/>
      <c r="G98" s="448"/>
      <c r="H98" s="448"/>
      <c r="I98" s="449"/>
      <c r="J98" s="448"/>
      <c r="K98" s="450"/>
      <c r="L98" s="451"/>
      <c r="M98" s="451"/>
      <c r="N98" s="451"/>
      <c r="O98" s="450"/>
      <c r="P98" s="451"/>
      <c r="Q98" s="450"/>
      <c r="R98" s="454" t="str">
        <f t="shared" si="10"/>
        <v/>
      </c>
      <c r="S98" s="457" t="str">
        <f t="shared" si="7"/>
        <v xml:space="preserve"> </v>
      </c>
      <c r="T98" s="451"/>
      <c r="U98" s="451"/>
      <c r="V98" s="451"/>
      <c r="W98" s="451"/>
      <c r="X98" s="451"/>
      <c r="Y98" s="451"/>
      <c r="Z98" s="446"/>
      <c r="AA98" s="451"/>
      <c r="AB98" s="452"/>
      <c r="AC98" s="450"/>
      <c r="AD98" s="450"/>
      <c r="AE98" s="450"/>
      <c r="AF98" s="451"/>
      <c r="AG98" s="456" t="str">
        <f t="shared" si="11"/>
        <v/>
      </c>
      <c r="AH98" s="457" t="str">
        <f t="shared" si="8"/>
        <v xml:space="preserve"> </v>
      </c>
      <c r="AI98" s="451"/>
      <c r="AZ98" s="436">
        <v>10</v>
      </c>
      <c r="BA98" s="436">
        <v>2</v>
      </c>
      <c r="BB98" s="436">
        <v>2</v>
      </c>
      <c r="BC98" s="437" t="str">
        <f t="shared" si="9"/>
        <v>1022</v>
      </c>
      <c r="BD98" s="436" t="s">
        <v>102</v>
      </c>
    </row>
    <row r="99" spans="1:56">
      <c r="A99" s="448"/>
      <c r="B99" s="449"/>
      <c r="C99" s="448"/>
      <c r="D99" s="449"/>
      <c r="E99" s="449"/>
      <c r="F99" s="448"/>
      <c r="G99" s="448"/>
      <c r="H99" s="448"/>
      <c r="I99" s="449"/>
      <c r="J99" s="448"/>
      <c r="K99" s="450"/>
      <c r="L99" s="451"/>
      <c r="M99" s="451"/>
      <c r="N99" s="451"/>
      <c r="O99" s="450"/>
      <c r="P99" s="451"/>
      <c r="Q99" s="450"/>
      <c r="R99" s="454" t="str">
        <f t="shared" si="10"/>
        <v/>
      </c>
      <c r="S99" s="457" t="str">
        <f t="shared" si="7"/>
        <v xml:space="preserve"> </v>
      </c>
      <c r="T99" s="451"/>
      <c r="U99" s="451"/>
      <c r="V99" s="451"/>
      <c r="W99" s="451"/>
      <c r="X99" s="451"/>
      <c r="Y99" s="451"/>
      <c r="Z99" s="446"/>
      <c r="AA99" s="451"/>
      <c r="AB99" s="452"/>
      <c r="AC99" s="450"/>
      <c r="AD99" s="450"/>
      <c r="AE99" s="450"/>
      <c r="AF99" s="451"/>
      <c r="AG99" s="456" t="str">
        <f t="shared" si="11"/>
        <v/>
      </c>
      <c r="AH99" s="457" t="str">
        <f t="shared" si="8"/>
        <v xml:space="preserve"> </v>
      </c>
      <c r="AI99" s="451"/>
      <c r="AZ99" s="436">
        <v>10</v>
      </c>
      <c r="BA99" s="436">
        <v>2</v>
      </c>
      <c r="BB99" s="436">
        <v>1</v>
      </c>
      <c r="BC99" s="437" t="str">
        <f t="shared" si="9"/>
        <v>1021</v>
      </c>
      <c r="BD99" s="436" t="s">
        <v>102</v>
      </c>
    </row>
    <row r="100" spans="1:56">
      <c r="A100" s="448"/>
      <c r="B100" s="449"/>
      <c r="C100" s="448"/>
      <c r="D100" s="449"/>
      <c r="E100" s="449"/>
      <c r="F100" s="448"/>
      <c r="G100" s="448"/>
      <c r="H100" s="448"/>
      <c r="I100" s="449"/>
      <c r="J100" s="448"/>
      <c r="K100" s="450"/>
      <c r="L100" s="451"/>
      <c r="M100" s="451"/>
      <c r="N100" s="451"/>
      <c r="O100" s="450"/>
      <c r="P100" s="451"/>
      <c r="Q100" s="450"/>
      <c r="R100" s="454" t="str">
        <f t="shared" si="10"/>
        <v/>
      </c>
      <c r="S100" s="457" t="str">
        <f t="shared" si="7"/>
        <v xml:space="preserve"> </v>
      </c>
      <c r="T100" s="451"/>
      <c r="U100" s="451"/>
      <c r="V100" s="451"/>
      <c r="W100" s="451"/>
      <c r="X100" s="451"/>
      <c r="Y100" s="451"/>
      <c r="Z100" s="446"/>
      <c r="AA100" s="451"/>
      <c r="AB100" s="452"/>
      <c r="AC100" s="450"/>
      <c r="AD100" s="450"/>
      <c r="AE100" s="450"/>
      <c r="AF100" s="451"/>
      <c r="AG100" s="456" t="str">
        <f t="shared" si="11"/>
        <v/>
      </c>
      <c r="AH100" s="457" t="str">
        <f t="shared" si="8"/>
        <v xml:space="preserve"> </v>
      </c>
      <c r="AI100" s="451"/>
      <c r="AZ100" s="436">
        <v>10</v>
      </c>
      <c r="BA100" s="436">
        <v>1</v>
      </c>
      <c r="BB100" s="436">
        <v>10</v>
      </c>
      <c r="BC100" s="437" t="str">
        <f t="shared" si="9"/>
        <v>10110</v>
      </c>
      <c r="BD100" s="436" t="s">
        <v>102</v>
      </c>
    </row>
    <row r="101" spans="1:56">
      <c r="A101" s="448"/>
      <c r="B101" s="449"/>
      <c r="C101" s="448"/>
      <c r="D101" s="449"/>
      <c r="E101" s="449"/>
      <c r="F101" s="448"/>
      <c r="G101" s="448"/>
      <c r="H101" s="448"/>
      <c r="I101" s="449"/>
      <c r="J101" s="448"/>
      <c r="K101" s="450"/>
      <c r="L101" s="451"/>
      <c r="M101" s="451"/>
      <c r="N101" s="451"/>
      <c r="O101" s="450"/>
      <c r="P101" s="451"/>
      <c r="Q101" s="450"/>
      <c r="R101" s="454" t="str">
        <f t="shared" si="10"/>
        <v/>
      </c>
      <c r="S101" s="457" t="str">
        <f t="shared" si="7"/>
        <v xml:space="preserve"> </v>
      </c>
      <c r="T101" s="451"/>
      <c r="U101" s="451"/>
      <c r="V101" s="451"/>
      <c r="W101" s="451"/>
      <c r="X101" s="451"/>
      <c r="Y101" s="451"/>
      <c r="Z101" s="446"/>
      <c r="AA101" s="451"/>
      <c r="AB101" s="452"/>
      <c r="AC101" s="450"/>
      <c r="AD101" s="450"/>
      <c r="AE101" s="450"/>
      <c r="AF101" s="451"/>
      <c r="AG101" s="456" t="str">
        <f t="shared" si="11"/>
        <v/>
      </c>
      <c r="AH101" s="457" t="str">
        <f t="shared" si="8"/>
        <v xml:space="preserve"> </v>
      </c>
      <c r="AI101" s="451"/>
      <c r="AZ101" s="436">
        <v>10</v>
      </c>
      <c r="BA101" s="436">
        <v>1</v>
      </c>
      <c r="BB101" s="436">
        <v>9</v>
      </c>
      <c r="BC101" s="437" t="str">
        <f t="shared" si="9"/>
        <v>1019</v>
      </c>
      <c r="BD101" s="436" t="s">
        <v>102</v>
      </c>
    </row>
    <row r="102" spans="1:56">
      <c r="A102" s="448"/>
      <c r="B102" s="449"/>
      <c r="C102" s="448"/>
      <c r="D102" s="449"/>
      <c r="E102" s="449"/>
      <c r="F102" s="448"/>
      <c r="G102" s="448"/>
      <c r="H102" s="448"/>
      <c r="I102" s="449"/>
      <c r="J102" s="448"/>
      <c r="K102" s="450"/>
      <c r="L102" s="451"/>
      <c r="M102" s="451"/>
      <c r="N102" s="451"/>
      <c r="O102" s="450"/>
      <c r="P102" s="451"/>
      <c r="Q102" s="450"/>
      <c r="R102" s="454" t="str">
        <f t="shared" si="10"/>
        <v/>
      </c>
      <c r="S102" s="457" t="str">
        <f t="shared" si="7"/>
        <v xml:space="preserve"> </v>
      </c>
      <c r="T102" s="451"/>
      <c r="U102" s="451"/>
      <c r="V102" s="451"/>
      <c r="W102" s="451"/>
      <c r="X102" s="451"/>
      <c r="Y102" s="451"/>
      <c r="Z102" s="446"/>
      <c r="AA102" s="451"/>
      <c r="AB102" s="452"/>
      <c r="AC102" s="450"/>
      <c r="AD102" s="450"/>
      <c r="AE102" s="450"/>
      <c r="AF102" s="451"/>
      <c r="AG102" s="456" t="str">
        <f t="shared" si="11"/>
        <v/>
      </c>
      <c r="AH102" s="457" t="str">
        <f t="shared" si="8"/>
        <v xml:space="preserve"> </v>
      </c>
      <c r="AI102" s="451"/>
      <c r="AZ102" s="436">
        <v>10</v>
      </c>
      <c r="BA102" s="436">
        <v>1</v>
      </c>
      <c r="BB102" s="436">
        <v>8</v>
      </c>
      <c r="BC102" s="437" t="str">
        <f t="shared" si="9"/>
        <v>1018</v>
      </c>
      <c r="BD102" s="436" t="s">
        <v>102</v>
      </c>
    </row>
    <row r="103" spans="1:56">
      <c r="A103" s="448"/>
      <c r="B103" s="449"/>
      <c r="C103" s="448"/>
      <c r="D103" s="449"/>
      <c r="E103" s="449"/>
      <c r="F103" s="448"/>
      <c r="G103" s="448"/>
      <c r="H103" s="448"/>
      <c r="I103" s="449"/>
      <c r="J103" s="448"/>
      <c r="K103" s="450"/>
      <c r="L103" s="451"/>
      <c r="M103" s="451"/>
      <c r="N103" s="451"/>
      <c r="O103" s="450"/>
      <c r="P103" s="451"/>
      <c r="Q103" s="450"/>
      <c r="R103" s="454" t="str">
        <f t="shared" si="10"/>
        <v/>
      </c>
      <c r="S103" s="457" t="str">
        <f t="shared" si="7"/>
        <v xml:space="preserve"> </v>
      </c>
      <c r="T103" s="451"/>
      <c r="U103" s="451"/>
      <c r="V103" s="451"/>
      <c r="W103" s="451"/>
      <c r="X103" s="451"/>
      <c r="Y103" s="451"/>
      <c r="Z103" s="446"/>
      <c r="AA103" s="451"/>
      <c r="AB103" s="452"/>
      <c r="AC103" s="450"/>
      <c r="AD103" s="450"/>
      <c r="AE103" s="450"/>
      <c r="AF103" s="451"/>
      <c r="AG103" s="456" t="str">
        <f t="shared" si="11"/>
        <v/>
      </c>
      <c r="AH103" s="457" t="str">
        <f t="shared" si="8"/>
        <v xml:space="preserve"> </v>
      </c>
      <c r="AI103" s="451"/>
      <c r="AZ103" s="436">
        <v>10</v>
      </c>
      <c r="BA103" s="436">
        <v>1</v>
      </c>
      <c r="BB103" s="436">
        <v>7</v>
      </c>
      <c r="BC103" s="437" t="str">
        <f t="shared" si="9"/>
        <v>1017</v>
      </c>
      <c r="BD103" s="436" t="s">
        <v>102</v>
      </c>
    </row>
    <row r="104" spans="1:56">
      <c r="A104" s="448"/>
      <c r="B104" s="449"/>
      <c r="C104" s="448"/>
      <c r="D104" s="449"/>
      <c r="E104" s="449"/>
      <c r="F104" s="448"/>
      <c r="G104" s="448"/>
      <c r="H104" s="448"/>
      <c r="I104" s="449"/>
      <c r="J104" s="448"/>
      <c r="K104" s="450"/>
      <c r="L104" s="451"/>
      <c r="M104" s="451"/>
      <c r="N104" s="451"/>
      <c r="O104" s="450"/>
      <c r="P104" s="451"/>
      <c r="Q104" s="450"/>
      <c r="R104" s="454" t="str">
        <f t="shared" si="10"/>
        <v/>
      </c>
      <c r="S104" s="457" t="str">
        <f t="shared" si="7"/>
        <v xml:space="preserve"> </v>
      </c>
      <c r="T104" s="451"/>
      <c r="U104" s="451"/>
      <c r="V104" s="451"/>
      <c r="W104" s="451"/>
      <c r="X104" s="451"/>
      <c r="Y104" s="451"/>
      <c r="Z104" s="446"/>
      <c r="AA104" s="451"/>
      <c r="AB104" s="452"/>
      <c r="AC104" s="450"/>
      <c r="AD104" s="450"/>
      <c r="AE104" s="450"/>
      <c r="AF104" s="451"/>
      <c r="AG104" s="456" t="str">
        <f t="shared" si="11"/>
        <v/>
      </c>
      <c r="AH104" s="457" t="str">
        <f t="shared" si="8"/>
        <v xml:space="preserve"> </v>
      </c>
      <c r="AI104" s="451"/>
      <c r="AZ104" s="436">
        <v>10</v>
      </c>
      <c r="BA104" s="436">
        <v>1</v>
      </c>
      <c r="BB104" s="436">
        <v>6</v>
      </c>
      <c r="BC104" s="437" t="str">
        <f t="shared" si="9"/>
        <v>1016</v>
      </c>
      <c r="BD104" s="436" t="s">
        <v>102</v>
      </c>
    </row>
    <row r="105" spans="1:56">
      <c r="A105" s="448"/>
      <c r="B105" s="449"/>
      <c r="C105" s="448"/>
      <c r="D105" s="449"/>
      <c r="E105" s="449"/>
      <c r="F105" s="448"/>
      <c r="G105" s="448"/>
      <c r="H105" s="448"/>
      <c r="I105" s="449"/>
      <c r="J105" s="448"/>
      <c r="K105" s="450"/>
      <c r="L105" s="451"/>
      <c r="M105" s="451"/>
      <c r="N105" s="451"/>
      <c r="O105" s="450"/>
      <c r="P105" s="451"/>
      <c r="Q105" s="450"/>
      <c r="R105" s="454" t="str">
        <f t="shared" si="10"/>
        <v/>
      </c>
      <c r="S105" s="457" t="str">
        <f t="shared" si="7"/>
        <v xml:space="preserve"> </v>
      </c>
      <c r="T105" s="451"/>
      <c r="U105" s="451"/>
      <c r="V105" s="451"/>
      <c r="W105" s="451"/>
      <c r="X105" s="451"/>
      <c r="Y105" s="451"/>
      <c r="Z105" s="446"/>
      <c r="AA105" s="451"/>
      <c r="AB105" s="452"/>
      <c r="AC105" s="450"/>
      <c r="AD105" s="450"/>
      <c r="AE105" s="450"/>
      <c r="AF105" s="451"/>
      <c r="AG105" s="456" t="str">
        <f t="shared" si="11"/>
        <v/>
      </c>
      <c r="AH105" s="457" t="str">
        <f t="shared" si="8"/>
        <v xml:space="preserve"> </v>
      </c>
      <c r="AI105" s="451"/>
      <c r="AZ105" s="436">
        <v>10</v>
      </c>
      <c r="BA105" s="436">
        <v>1</v>
      </c>
      <c r="BB105" s="436">
        <v>5</v>
      </c>
      <c r="BC105" s="437" t="str">
        <f t="shared" si="9"/>
        <v>1015</v>
      </c>
      <c r="BD105" s="436" t="s">
        <v>102</v>
      </c>
    </row>
    <row r="106" spans="1:56">
      <c r="A106" s="448"/>
      <c r="B106" s="449"/>
      <c r="C106" s="448"/>
      <c r="D106" s="449"/>
      <c r="E106" s="449"/>
      <c r="F106" s="448"/>
      <c r="G106" s="448"/>
      <c r="H106" s="448"/>
      <c r="I106" s="449"/>
      <c r="J106" s="448"/>
      <c r="K106" s="450"/>
      <c r="L106" s="451"/>
      <c r="M106" s="451"/>
      <c r="N106" s="451"/>
      <c r="O106" s="450"/>
      <c r="P106" s="451"/>
      <c r="Q106" s="450"/>
      <c r="R106" s="454" t="str">
        <f t="shared" si="10"/>
        <v/>
      </c>
      <c r="S106" s="457" t="str">
        <f t="shared" si="7"/>
        <v xml:space="preserve"> </v>
      </c>
      <c r="T106" s="451"/>
      <c r="U106" s="451"/>
      <c r="V106" s="451"/>
      <c r="W106" s="451"/>
      <c r="X106" s="451"/>
      <c r="Y106" s="451"/>
      <c r="Z106" s="446"/>
      <c r="AA106" s="451"/>
      <c r="AB106" s="452"/>
      <c r="AC106" s="450"/>
      <c r="AD106" s="450"/>
      <c r="AE106" s="450"/>
      <c r="AF106" s="451"/>
      <c r="AG106" s="456" t="str">
        <f t="shared" si="11"/>
        <v/>
      </c>
      <c r="AH106" s="457" t="str">
        <f t="shared" si="8"/>
        <v xml:space="preserve"> </v>
      </c>
      <c r="AI106" s="451"/>
      <c r="AZ106" s="436">
        <v>10</v>
      </c>
      <c r="BA106" s="436">
        <v>1</v>
      </c>
      <c r="BB106" s="436">
        <v>4</v>
      </c>
      <c r="BC106" s="437" t="str">
        <f t="shared" si="9"/>
        <v>1014</v>
      </c>
      <c r="BD106" s="436" t="s">
        <v>102</v>
      </c>
    </row>
    <row r="107" spans="1:56">
      <c r="A107" s="448"/>
      <c r="B107" s="449"/>
      <c r="C107" s="448"/>
      <c r="D107" s="449"/>
      <c r="E107" s="449"/>
      <c r="F107" s="448"/>
      <c r="G107" s="448"/>
      <c r="H107" s="448"/>
      <c r="I107" s="449"/>
      <c r="J107" s="448"/>
      <c r="K107" s="450"/>
      <c r="L107" s="451"/>
      <c r="M107" s="451"/>
      <c r="N107" s="451"/>
      <c r="O107" s="450"/>
      <c r="P107" s="451"/>
      <c r="Q107" s="450"/>
      <c r="R107" s="454" t="str">
        <f t="shared" si="10"/>
        <v/>
      </c>
      <c r="S107" s="457" t="str">
        <f t="shared" si="7"/>
        <v xml:space="preserve"> </v>
      </c>
      <c r="T107" s="451"/>
      <c r="U107" s="451"/>
      <c r="V107" s="451"/>
      <c r="W107" s="451"/>
      <c r="X107" s="451"/>
      <c r="Y107" s="451"/>
      <c r="Z107" s="446"/>
      <c r="AA107" s="451"/>
      <c r="AB107" s="452"/>
      <c r="AC107" s="450"/>
      <c r="AD107" s="450"/>
      <c r="AE107" s="450"/>
      <c r="AF107" s="451"/>
      <c r="AG107" s="456" t="str">
        <f t="shared" si="11"/>
        <v/>
      </c>
      <c r="AH107" s="457" t="str">
        <f t="shared" si="8"/>
        <v xml:space="preserve"> </v>
      </c>
      <c r="AI107" s="451"/>
      <c r="AZ107" s="436">
        <v>10</v>
      </c>
      <c r="BA107" s="436">
        <v>1</v>
      </c>
      <c r="BB107" s="436">
        <v>3</v>
      </c>
      <c r="BC107" s="437" t="str">
        <f t="shared" si="9"/>
        <v>1013</v>
      </c>
      <c r="BD107" s="436" t="s">
        <v>102</v>
      </c>
    </row>
    <row r="108" spans="1:56">
      <c r="A108" s="448"/>
      <c r="B108" s="449"/>
      <c r="C108" s="448"/>
      <c r="D108" s="449"/>
      <c r="E108" s="449"/>
      <c r="F108" s="448"/>
      <c r="G108" s="448"/>
      <c r="H108" s="448"/>
      <c r="I108" s="449"/>
      <c r="J108" s="448"/>
      <c r="K108" s="450"/>
      <c r="L108" s="451"/>
      <c r="M108" s="451"/>
      <c r="N108" s="451"/>
      <c r="O108" s="450"/>
      <c r="P108" s="451"/>
      <c r="Q108" s="450"/>
      <c r="R108" s="454" t="str">
        <f t="shared" si="10"/>
        <v/>
      </c>
      <c r="S108" s="457" t="str">
        <f t="shared" si="7"/>
        <v xml:space="preserve"> </v>
      </c>
      <c r="T108" s="451"/>
      <c r="U108" s="451"/>
      <c r="V108" s="451"/>
      <c r="W108" s="451"/>
      <c r="X108" s="451"/>
      <c r="Y108" s="451"/>
      <c r="Z108" s="446"/>
      <c r="AA108" s="451"/>
      <c r="AB108" s="452"/>
      <c r="AC108" s="450"/>
      <c r="AD108" s="450"/>
      <c r="AE108" s="450"/>
      <c r="AF108" s="451"/>
      <c r="AG108" s="456" t="str">
        <f t="shared" si="11"/>
        <v/>
      </c>
      <c r="AH108" s="457" t="str">
        <f t="shared" si="8"/>
        <v xml:space="preserve"> </v>
      </c>
      <c r="AI108" s="451"/>
      <c r="AZ108" s="436">
        <v>10</v>
      </c>
      <c r="BA108" s="436">
        <v>1</v>
      </c>
      <c r="BB108" s="436">
        <v>2</v>
      </c>
      <c r="BC108" s="437" t="str">
        <f t="shared" si="9"/>
        <v>1012</v>
      </c>
      <c r="BD108" s="436" t="s">
        <v>102</v>
      </c>
    </row>
    <row r="109" spans="1:56">
      <c r="A109" s="448"/>
      <c r="B109" s="449"/>
      <c r="C109" s="448"/>
      <c r="D109" s="449"/>
      <c r="E109" s="449"/>
      <c r="F109" s="448"/>
      <c r="G109" s="448"/>
      <c r="H109" s="448"/>
      <c r="I109" s="449"/>
      <c r="J109" s="448"/>
      <c r="K109" s="450"/>
      <c r="L109" s="451"/>
      <c r="M109" s="451"/>
      <c r="N109" s="451"/>
      <c r="O109" s="450"/>
      <c r="P109" s="451"/>
      <c r="Q109" s="450"/>
      <c r="R109" s="454" t="str">
        <f t="shared" si="10"/>
        <v/>
      </c>
      <c r="S109" s="457" t="str">
        <f t="shared" si="7"/>
        <v xml:space="preserve"> </v>
      </c>
      <c r="T109" s="451"/>
      <c r="U109" s="451"/>
      <c r="V109" s="451"/>
      <c r="W109" s="451"/>
      <c r="X109" s="451"/>
      <c r="Y109" s="451"/>
      <c r="Z109" s="446"/>
      <c r="AA109" s="451"/>
      <c r="AB109" s="452"/>
      <c r="AC109" s="450"/>
      <c r="AD109" s="450"/>
      <c r="AE109" s="450"/>
      <c r="AF109" s="451"/>
      <c r="AG109" s="456" t="str">
        <f t="shared" si="11"/>
        <v/>
      </c>
      <c r="AH109" s="457" t="str">
        <f t="shared" si="8"/>
        <v xml:space="preserve"> </v>
      </c>
      <c r="AI109" s="451"/>
      <c r="AZ109" s="436">
        <v>10</v>
      </c>
      <c r="BA109" s="436">
        <v>1</v>
      </c>
      <c r="BB109" s="436">
        <v>1</v>
      </c>
      <c r="BC109" s="437" t="str">
        <f t="shared" si="9"/>
        <v>1011</v>
      </c>
      <c r="BD109" s="436" t="s">
        <v>102</v>
      </c>
    </row>
    <row r="110" spans="1:56">
      <c r="A110" s="448"/>
      <c r="B110" s="449"/>
      <c r="C110" s="448"/>
      <c r="D110" s="449"/>
      <c r="E110" s="449"/>
      <c r="F110" s="448"/>
      <c r="G110" s="448"/>
      <c r="H110" s="448"/>
      <c r="I110" s="449"/>
      <c r="J110" s="448"/>
      <c r="K110" s="450"/>
      <c r="L110" s="451"/>
      <c r="M110" s="451"/>
      <c r="N110" s="451"/>
      <c r="O110" s="450"/>
      <c r="P110" s="451"/>
      <c r="Q110" s="450"/>
      <c r="R110" s="454" t="str">
        <f t="shared" si="10"/>
        <v/>
      </c>
      <c r="S110" s="457" t="str">
        <f t="shared" si="7"/>
        <v xml:space="preserve"> </v>
      </c>
      <c r="T110" s="451"/>
      <c r="U110" s="451"/>
      <c r="V110" s="451"/>
      <c r="W110" s="451"/>
      <c r="X110" s="451"/>
      <c r="Y110" s="451"/>
      <c r="Z110" s="446"/>
      <c r="AA110" s="451"/>
      <c r="AB110" s="452"/>
      <c r="AC110" s="450"/>
      <c r="AD110" s="450"/>
      <c r="AE110" s="450"/>
      <c r="AF110" s="451"/>
      <c r="AG110" s="456" t="str">
        <f t="shared" si="11"/>
        <v/>
      </c>
      <c r="AH110" s="457" t="str">
        <f t="shared" si="8"/>
        <v xml:space="preserve"> </v>
      </c>
      <c r="AI110" s="451"/>
      <c r="AZ110" s="436">
        <v>9</v>
      </c>
      <c r="BA110" s="436">
        <v>10</v>
      </c>
      <c r="BB110" s="436">
        <v>10</v>
      </c>
      <c r="BC110" s="437" t="str">
        <f t="shared" si="9"/>
        <v>91010</v>
      </c>
      <c r="BD110" s="436" t="s">
        <v>94</v>
      </c>
    </row>
    <row r="111" spans="1:56">
      <c r="A111" s="448"/>
      <c r="B111" s="449"/>
      <c r="C111" s="448"/>
      <c r="D111" s="449"/>
      <c r="E111" s="449"/>
      <c r="F111" s="448"/>
      <c r="G111" s="448"/>
      <c r="H111" s="448"/>
      <c r="I111" s="449"/>
      <c r="J111" s="448"/>
      <c r="K111" s="450"/>
      <c r="L111" s="451"/>
      <c r="M111" s="451"/>
      <c r="N111" s="451"/>
      <c r="O111" s="450"/>
      <c r="P111" s="451"/>
      <c r="Q111" s="450"/>
      <c r="R111" s="454" t="str">
        <f t="shared" si="10"/>
        <v/>
      </c>
      <c r="S111" s="457" t="str">
        <f t="shared" si="7"/>
        <v xml:space="preserve"> </v>
      </c>
      <c r="T111" s="451"/>
      <c r="U111" s="451"/>
      <c r="V111" s="451"/>
      <c r="W111" s="451"/>
      <c r="X111" s="451"/>
      <c r="Y111" s="451"/>
      <c r="Z111" s="446"/>
      <c r="AA111" s="451"/>
      <c r="AB111" s="452"/>
      <c r="AC111" s="450"/>
      <c r="AD111" s="450"/>
      <c r="AE111" s="450"/>
      <c r="AF111" s="451"/>
      <c r="AG111" s="456" t="str">
        <f t="shared" si="11"/>
        <v/>
      </c>
      <c r="AH111" s="457" t="str">
        <f t="shared" si="8"/>
        <v xml:space="preserve"> </v>
      </c>
      <c r="AI111" s="451"/>
      <c r="AZ111" s="436">
        <v>9</v>
      </c>
      <c r="BA111" s="436">
        <v>10</v>
      </c>
      <c r="BB111" s="436">
        <v>9</v>
      </c>
      <c r="BC111" s="437" t="str">
        <f t="shared" si="9"/>
        <v>9109</v>
      </c>
      <c r="BD111" s="436" t="s">
        <v>94</v>
      </c>
    </row>
    <row r="112" spans="1:56">
      <c r="A112" s="448"/>
      <c r="B112" s="449"/>
      <c r="C112" s="448"/>
      <c r="D112" s="449"/>
      <c r="E112" s="449"/>
      <c r="F112" s="448"/>
      <c r="G112" s="448"/>
      <c r="H112" s="448"/>
      <c r="I112" s="449"/>
      <c r="J112" s="448"/>
      <c r="K112" s="450"/>
      <c r="L112" s="451"/>
      <c r="M112" s="451"/>
      <c r="N112" s="451"/>
      <c r="O112" s="450"/>
      <c r="P112" s="451"/>
      <c r="Q112" s="450"/>
      <c r="R112" s="454" t="str">
        <f t="shared" si="10"/>
        <v/>
      </c>
      <c r="S112" s="457" t="str">
        <f t="shared" si="7"/>
        <v xml:space="preserve"> </v>
      </c>
      <c r="T112" s="451"/>
      <c r="U112" s="451"/>
      <c r="V112" s="451"/>
      <c r="W112" s="451"/>
      <c r="X112" s="451"/>
      <c r="Y112" s="451"/>
      <c r="Z112" s="446"/>
      <c r="AA112" s="451"/>
      <c r="AB112" s="452"/>
      <c r="AC112" s="450"/>
      <c r="AD112" s="450"/>
      <c r="AE112" s="450"/>
      <c r="AF112" s="451"/>
      <c r="AG112" s="456" t="str">
        <f t="shared" si="11"/>
        <v/>
      </c>
      <c r="AH112" s="457" t="str">
        <f t="shared" si="8"/>
        <v xml:space="preserve"> </v>
      </c>
      <c r="AI112" s="451"/>
      <c r="AZ112" s="436">
        <v>9</v>
      </c>
      <c r="BA112" s="436">
        <v>10</v>
      </c>
      <c r="BB112" s="436">
        <v>8</v>
      </c>
      <c r="BC112" s="437" t="str">
        <f t="shared" si="9"/>
        <v>9108</v>
      </c>
      <c r="BD112" s="436" t="s">
        <v>94</v>
      </c>
    </row>
    <row r="113" spans="1:56">
      <c r="A113" s="448"/>
      <c r="B113" s="449"/>
      <c r="C113" s="448"/>
      <c r="D113" s="449"/>
      <c r="E113" s="449"/>
      <c r="F113" s="448"/>
      <c r="G113" s="448"/>
      <c r="H113" s="448"/>
      <c r="I113" s="449"/>
      <c r="J113" s="448"/>
      <c r="K113" s="450"/>
      <c r="L113" s="451"/>
      <c r="M113" s="451"/>
      <c r="N113" s="451"/>
      <c r="O113" s="450"/>
      <c r="P113" s="451"/>
      <c r="Q113" s="450"/>
      <c r="R113" s="454" t="str">
        <f t="shared" si="10"/>
        <v/>
      </c>
      <c r="S113" s="457" t="str">
        <f t="shared" si="7"/>
        <v xml:space="preserve"> </v>
      </c>
      <c r="T113" s="451"/>
      <c r="U113" s="451"/>
      <c r="V113" s="451"/>
      <c r="W113" s="451"/>
      <c r="X113" s="451"/>
      <c r="Y113" s="451"/>
      <c r="Z113" s="446"/>
      <c r="AA113" s="451"/>
      <c r="AB113" s="452"/>
      <c r="AC113" s="450"/>
      <c r="AD113" s="450"/>
      <c r="AE113" s="450"/>
      <c r="AF113" s="451"/>
      <c r="AG113" s="456" t="str">
        <f t="shared" si="11"/>
        <v/>
      </c>
      <c r="AH113" s="457" t="str">
        <f t="shared" si="8"/>
        <v xml:space="preserve"> </v>
      </c>
      <c r="AI113" s="451"/>
      <c r="AZ113" s="436">
        <v>9</v>
      </c>
      <c r="BA113" s="436">
        <v>10</v>
      </c>
      <c r="BB113" s="436">
        <v>7</v>
      </c>
      <c r="BC113" s="437" t="str">
        <f t="shared" si="9"/>
        <v>9107</v>
      </c>
      <c r="BD113" s="436" t="s">
        <v>94</v>
      </c>
    </row>
    <row r="114" spans="1:56">
      <c r="A114" s="448"/>
      <c r="B114" s="449"/>
      <c r="C114" s="448"/>
      <c r="D114" s="449"/>
      <c r="E114" s="449"/>
      <c r="F114" s="448"/>
      <c r="G114" s="448"/>
      <c r="H114" s="448"/>
      <c r="I114" s="449"/>
      <c r="J114" s="448"/>
      <c r="K114" s="450"/>
      <c r="L114" s="451"/>
      <c r="M114" s="451"/>
      <c r="N114" s="451"/>
      <c r="O114" s="450"/>
      <c r="P114" s="451"/>
      <c r="Q114" s="450"/>
      <c r="R114" s="454" t="str">
        <f t="shared" si="10"/>
        <v/>
      </c>
      <c r="S114" s="457" t="str">
        <f t="shared" si="7"/>
        <v xml:space="preserve"> </v>
      </c>
      <c r="T114" s="451"/>
      <c r="U114" s="451"/>
      <c r="V114" s="451"/>
      <c r="W114" s="451"/>
      <c r="X114" s="451"/>
      <c r="Y114" s="451"/>
      <c r="Z114" s="446"/>
      <c r="AA114" s="451"/>
      <c r="AB114" s="452"/>
      <c r="AC114" s="450"/>
      <c r="AD114" s="450"/>
      <c r="AE114" s="450"/>
      <c r="AF114" s="451"/>
      <c r="AG114" s="456" t="str">
        <f t="shared" si="11"/>
        <v/>
      </c>
      <c r="AH114" s="457" t="str">
        <f t="shared" si="8"/>
        <v xml:space="preserve"> </v>
      </c>
      <c r="AI114" s="451"/>
      <c r="AZ114" s="436">
        <v>9</v>
      </c>
      <c r="BA114" s="436">
        <v>10</v>
      </c>
      <c r="BB114" s="436">
        <v>6</v>
      </c>
      <c r="BC114" s="437" t="str">
        <f t="shared" si="9"/>
        <v>9106</v>
      </c>
      <c r="BD114" s="436" t="s">
        <v>94</v>
      </c>
    </row>
    <row r="115" spans="1:56">
      <c r="A115" s="448"/>
      <c r="B115" s="449"/>
      <c r="C115" s="448"/>
      <c r="D115" s="449"/>
      <c r="E115" s="449"/>
      <c r="F115" s="448"/>
      <c r="G115" s="448"/>
      <c r="H115" s="448"/>
      <c r="I115" s="449"/>
      <c r="J115" s="448"/>
      <c r="K115" s="450"/>
      <c r="L115" s="451"/>
      <c r="M115" s="451"/>
      <c r="N115" s="451"/>
      <c r="O115" s="450"/>
      <c r="P115" s="451"/>
      <c r="Q115" s="450"/>
      <c r="R115" s="454" t="str">
        <f t="shared" si="10"/>
        <v/>
      </c>
      <c r="S115" s="457" t="str">
        <f t="shared" si="7"/>
        <v xml:space="preserve"> </v>
      </c>
      <c r="T115" s="451"/>
      <c r="U115" s="451"/>
      <c r="V115" s="451"/>
      <c r="W115" s="451"/>
      <c r="X115" s="451"/>
      <c r="Y115" s="451"/>
      <c r="Z115" s="446"/>
      <c r="AA115" s="451"/>
      <c r="AB115" s="452"/>
      <c r="AC115" s="450"/>
      <c r="AD115" s="450"/>
      <c r="AE115" s="450"/>
      <c r="AF115" s="451"/>
      <c r="AG115" s="456" t="str">
        <f t="shared" si="11"/>
        <v/>
      </c>
      <c r="AH115" s="457" t="str">
        <f t="shared" si="8"/>
        <v xml:space="preserve"> </v>
      </c>
      <c r="AI115" s="451"/>
      <c r="AZ115" s="436">
        <v>9</v>
      </c>
      <c r="BA115" s="436">
        <v>10</v>
      </c>
      <c r="BB115" s="436">
        <v>5</v>
      </c>
      <c r="BC115" s="437" t="str">
        <f t="shared" si="9"/>
        <v>9105</v>
      </c>
      <c r="BD115" s="436" t="s">
        <v>94</v>
      </c>
    </row>
    <row r="116" spans="1:56">
      <c r="A116" s="448"/>
      <c r="B116" s="449"/>
      <c r="C116" s="448"/>
      <c r="D116" s="449"/>
      <c r="E116" s="449"/>
      <c r="F116" s="448"/>
      <c r="G116" s="448"/>
      <c r="H116" s="448"/>
      <c r="I116" s="449"/>
      <c r="J116" s="448"/>
      <c r="K116" s="450"/>
      <c r="L116" s="451"/>
      <c r="M116" s="451"/>
      <c r="N116" s="451"/>
      <c r="O116" s="450"/>
      <c r="P116" s="451"/>
      <c r="Q116" s="450"/>
      <c r="R116" s="454" t="str">
        <f t="shared" si="10"/>
        <v/>
      </c>
      <c r="S116" s="457" t="str">
        <f t="shared" si="7"/>
        <v xml:space="preserve"> </v>
      </c>
      <c r="T116" s="451"/>
      <c r="U116" s="451"/>
      <c r="V116" s="451"/>
      <c r="W116" s="451"/>
      <c r="X116" s="451"/>
      <c r="Y116" s="451"/>
      <c r="Z116" s="446"/>
      <c r="AA116" s="451"/>
      <c r="AB116" s="452"/>
      <c r="AC116" s="450"/>
      <c r="AD116" s="450"/>
      <c r="AE116" s="450"/>
      <c r="AF116" s="451"/>
      <c r="AG116" s="456" t="str">
        <f t="shared" si="11"/>
        <v/>
      </c>
      <c r="AH116" s="457" t="str">
        <f t="shared" si="8"/>
        <v xml:space="preserve"> </v>
      </c>
      <c r="AI116" s="451"/>
      <c r="AZ116" s="436">
        <v>9</v>
      </c>
      <c r="BA116" s="436">
        <v>10</v>
      </c>
      <c r="BB116" s="436">
        <v>4</v>
      </c>
      <c r="BC116" s="437" t="str">
        <f t="shared" si="9"/>
        <v>9104</v>
      </c>
      <c r="BD116" s="436" t="s">
        <v>94</v>
      </c>
    </row>
    <row r="117" spans="1:56">
      <c r="A117" s="448"/>
      <c r="B117" s="449"/>
      <c r="C117" s="448"/>
      <c r="D117" s="449"/>
      <c r="E117" s="449"/>
      <c r="F117" s="448"/>
      <c r="G117" s="448"/>
      <c r="H117" s="448"/>
      <c r="I117" s="449"/>
      <c r="J117" s="448"/>
      <c r="K117" s="450"/>
      <c r="L117" s="451"/>
      <c r="M117" s="451"/>
      <c r="N117" s="451"/>
      <c r="O117" s="450"/>
      <c r="P117" s="451"/>
      <c r="Q117" s="450"/>
      <c r="R117" s="454" t="str">
        <f t="shared" si="10"/>
        <v/>
      </c>
      <c r="S117" s="457" t="str">
        <f t="shared" si="7"/>
        <v xml:space="preserve"> </v>
      </c>
      <c r="T117" s="451"/>
      <c r="U117" s="451"/>
      <c r="V117" s="451"/>
      <c r="W117" s="451"/>
      <c r="X117" s="451"/>
      <c r="Y117" s="451"/>
      <c r="Z117" s="446"/>
      <c r="AA117" s="451"/>
      <c r="AB117" s="452"/>
      <c r="AC117" s="450"/>
      <c r="AD117" s="450"/>
      <c r="AE117" s="450"/>
      <c r="AF117" s="451"/>
      <c r="AG117" s="456" t="str">
        <f t="shared" si="11"/>
        <v/>
      </c>
      <c r="AH117" s="457" t="str">
        <f t="shared" si="8"/>
        <v xml:space="preserve"> </v>
      </c>
      <c r="AI117" s="451"/>
      <c r="AZ117" s="436">
        <v>9</v>
      </c>
      <c r="BA117" s="436">
        <v>10</v>
      </c>
      <c r="BB117" s="436">
        <v>3</v>
      </c>
      <c r="BC117" s="437" t="str">
        <f t="shared" si="9"/>
        <v>9103</v>
      </c>
      <c r="BD117" s="436" t="s">
        <v>94</v>
      </c>
    </row>
    <row r="118" spans="1:56">
      <c r="A118" s="448"/>
      <c r="B118" s="449"/>
      <c r="C118" s="448"/>
      <c r="D118" s="449"/>
      <c r="E118" s="449"/>
      <c r="F118" s="448"/>
      <c r="G118" s="448"/>
      <c r="H118" s="448"/>
      <c r="I118" s="449"/>
      <c r="J118" s="448"/>
      <c r="K118" s="450"/>
      <c r="L118" s="451"/>
      <c r="M118" s="451"/>
      <c r="N118" s="451"/>
      <c r="O118" s="450"/>
      <c r="P118" s="451"/>
      <c r="Q118" s="450"/>
      <c r="R118" s="454" t="str">
        <f t="shared" si="10"/>
        <v/>
      </c>
      <c r="S118" s="457" t="str">
        <f t="shared" si="7"/>
        <v xml:space="preserve"> </v>
      </c>
      <c r="T118" s="451"/>
      <c r="U118" s="451"/>
      <c r="V118" s="451"/>
      <c r="W118" s="451"/>
      <c r="X118" s="451"/>
      <c r="Y118" s="451"/>
      <c r="Z118" s="446"/>
      <c r="AA118" s="451"/>
      <c r="AB118" s="452"/>
      <c r="AC118" s="450"/>
      <c r="AD118" s="450"/>
      <c r="AE118" s="450"/>
      <c r="AF118" s="451"/>
      <c r="AG118" s="456" t="str">
        <f t="shared" si="11"/>
        <v/>
      </c>
      <c r="AH118" s="457" t="str">
        <f t="shared" si="8"/>
        <v xml:space="preserve"> </v>
      </c>
      <c r="AI118" s="451"/>
      <c r="AZ118" s="436">
        <v>9</v>
      </c>
      <c r="BA118" s="436">
        <v>10</v>
      </c>
      <c r="BB118" s="436">
        <v>2</v>
      </c>
      <c r="BC118" s="437" t="str">
        <f t="shared" si="9"/>
        <v>9102</v>
      </c>
      <c r="BD118" s="436" t="s">
        <v>94</v>
      </c>
    </row>
    <row r="119" spans="1:56">
      <c r="A119" s="448"/>
      <c r="B119" s="449"/>
      <c r="C119" s="448"/>
      <c r="D119" s="449"/>
      <c r="E119" s="449"/>
      <c r="F119" s="448"/>
      <c r="G119" s="448"/>
      <c r="H119" s="448"/>
      <c r="I119" s="449"/>
      <c r="J119" s="448"/>
      <c r="K119" s="450"/>
      <c r="L119" s="451"/>
      <c r="M119" s="451"/>
      <c r="N119" s="451"/>
      <c r="O119" s="450"/>
      <c r="P119" s="451"/>
      <c r="Q119" s="450"/>
      <c r="R119" s="454" t="str">
        <f t="shared" si="10"/>
        <v/>
      </c>
      <c r="S119" s="457" t="str">
        <f t="shared" si="7"/>
        <v xml:space="preserve"> </v>
      </c>
      <c r="T119" s="451"/>
      <c r="U119" s="451"/>
      <c r="V119" s="451"/>
      <c r="W119" s="451"/>
      <c r="X119" s="451"/>
      <c r="Y119" s="451"/>
      <c r="Z119" s="446"/>
      <c r="AA119" s="451"/>
      <c r="AB119" s="452"/>
      <c r="AC119" s="450"/>
      <c r="AD119" s="450"/>
      <c r="AE119" s="450"/>
      <c r="AF119" s="451"/>
      <c r="AG119" s="456" t="str">
        <f t="shared" si="11"/>
        <v/>
      </c>
      <c r="AH119" s="457" t="str">
        <f t="shared" si="8"/>
        <v xml:space="preserve"> </v>
      </c>
      <c r="AI119" s="451"/>
      <c r="AZ119" s="436">
        <v>9</v>
      </c>
      <c r="BA119" s="436">
        <v>10</v>
      </c>
      <c r="BB119" s="436">
        <v>1</v>
      </c>
      <c r="BC119" s="437" t="str">
        <f t="shared" si="9"/>
        <v>9101</v>
      </c>
      <c r="BD119" s="436" t="s">
        <v>94</v>
      </c>
    </row>
    <row r="120" spans="1:56">
      <c r="A120" s="448"/>
      <c r="B120" s="449"/>
      <c r="C120" s="448"/>
      <c r="D120" s="449"/>
      <c r="E120" s="449"/>
      <c r="F120" s="448"/>
      <c r="G120" s="448"/>
      <c r="H120" s="448"/>
      <c r="I120" s="449"/>
      <c r="J120" s="448"/>
      <c r="K120" s="450"/>
      <c r="L120" s="451"/>
      <c r="M120" s="451"/>
      <c r="N120" s="451"/>
      <c r="O120" s="450"/>
      <c r="P120" s="451"/>
      <c r="Q120" s="450"/>
      <c r="R120" s="454" t="str">
        <f t="shared" si="10"/>
        <v/>
      </c>
      <c r="S120" s="457" t="str">
        <f t="shared" si="7"/>
        <v xml:space="preserve"> </v>
      </c>
      <c r="T120" s="451"/>
      <c r="U120" s="451"/>
      <c r="V120" s="451"/>
      <c r="W120" s="451"/>
      <c r="X120" s="451"/>
      <c r="Y120" s="451"/>
      <c r="Z120" s="446"/>
      <c r="AA120" s="451"/>
      <c r="AB120" s="452"/>
      <c r="AC120" s="450"/>
      <c r="AD120" s="450"/>
      <c r="AE120" s="450"/>
      <c r="AF120" s="451"/>
      <c r="AG120" s="456" t="str">
        <f t="shared" si="11"/>
        <v/>
      </c>
      <c r="AH120" s="457" t="str">
        <f t="shared" si="8"/>
        <v xml:space="preserve"> </v>
      </c>
      <c r="AI120" s="451"/>
      <c r="AZ120" s="436">
        <v>9</v>
      </c>
      <c r="BA120" s="436">
        <v>9</v>
      </c>
      <c r="BB120" s="436">
        <v>10</v>
      </c>
      <c r="BC120" s="437" t="str">
        <f t="shared" si="9"/>
        <v>9910</v>
      </c>
      <c r="BD120" s="436" t="s">
        <v>94</v>
      </c>
    </row>
    <row r="121" spans="1:56">
      <c r="A121" s="448"/>
      <c r="B121" s="449"/>
      <c r="C121" s="448"/>
      <c r="D121" s="449"/>
      <c r="E121" s="449"/>
      <c r="F121" s="448"/>
      <c r="G121" s="448"/>
      <c r="H121" s="448"/>
      <c r="I121" s="449"/>
      <c r="J121" s="448"/>
      <c r="K121" s="450"/>
      <c r="L121" s="451"/>
      <c r="M121" s="451"/>
      <c r="N121" s="451"/>
      <c r="O121" s="450"/>
      <c r="P121" s="451"/>
      <c r="Q121" s="450"/>
      <c r="R121" s="454" t="str">
        <f t="shared" si="10"/>
        <v/>
      </c>
      <c r="S121" s="457" t="str">
        <f t="shared" si="7"/>
        <v xml:space="preserve"> </v>
      </c>
      <c r="T121" s="451"/>
      <c r="U121" s="451"/>
      <c r="V121" s="451"/>
      <c r="W121" s="451"/>
      <c r="X121" s="451"/>
      <c r="Y121" s="451"/>
      <c r="Z121" s="446"/>
      <c r="AA121" s="451"/>
      <c r="AB121" s="452"/>
      <c r="AC121" s="450"/>
      <c r="AD121" s="450"/>
      <c r="AE121" s="450"/>
      <c r="AF121" s="451"/>
      <c r="AG121" s="456" t="str">
        <f t="shared" si="11"/>
        <v/>
      </c>
      <c r="AH121" s="457" t="str">
        <f t="shared" si="8"/>
        <v xml:space="preserve"> </v>
      </c>
      <c r="AI121" s="451"/>
      <c r="AZ121" s="436">
        <v>9</v>
      </c>
      <c r="BA121" s="436">
        <v>9</v>
      </c>
      <c r="BB121" s="436">
        <v>9</v>
      </c>
      <c r="BC121" s="437" t="str">
        <f t="shared" si="9"/>
        <v>999</v>
      </c>
      <c r="BD121" s="436" t="s">
        <v>94</v>
      </c>
    </row>
    <row r="122" spans="1:56">
      <c r="A122" s="448"/>
      <c r="B122" s="449"/>
      <c r="C122" s="448"/>
      <c r="D122" s="449"/>
      <c r="E122" s="449"/>
      <c r="F122" s="448"/>
      <c r="G122" s="448"/>
      <c r="H122" s="448"/>
      <c r="I122" s="449"/>
      <c r="J122" s="448"/>
      <c r="K122" s="450"/>
      <c r="L122" s="451"/>
      <c r="M122" s="451"/>
      <c r="N122" s="451"/>
      <c r="O122" s="450"/>
      <c r="P122" s="451"/>
      <c r="Q122" s="450"/>
      <c r="R122" s="454" t="str">
        <f t="shared" si="10"/>
        <v/>
      </c>
      <c r="S122" s="457" t="str">
        <f t="shared" si="7"/>
        <v xml:space="preserve"> </v>
      </c>
      <c r="T122" s="451"/>
      <c r="U122" s="451"/>
      <c r="V122" s="451"/>
      <c r="W122" s="451"/>
      <c r="X122" s="451"/>
      <c r="Y122" s="451"/>
      <c r="Z122" s="446"/>
      <c r="AA122" s="451"/>
      <c r="AB122" s="452"/>
      <c r="AC122" s="450"/>
      <c r="AD122" s="450"/>
      <c r="AE122" s="450"/>
      <c r="AF122" s="451"/>
      <c r="AG122" s="456" t="str">
        <f t="shared" si="11"/>
        <v/>
      </c>
      <c r="AH122" s="457" t="str">
        <f t="shared" si="8"/>
        <v xml:space="preserve"> </v>
      </c>
      <c r="AI122" s="451"/>
      <c r="AZ122" s="436">
        <v>9</v>
      </c>
      <c r="BA122" s="436">
        <v>9</v>
      </c>
      <c r="BB122" s="436">
        <v>8</v>
      </c>
      <c r="BC122" s="437" t="str">
        <f t="shared" si="9"/>
        <v>998</v>
      </c>
      <c r="BD122" s="436" t="s">
        <v>94</v>
      </c>
    </row>
    <row r="123" spans="1:56">
      <c r="A123" s="448"/>
      <c r="B123" s="449"/>
      <c r="C123" s="448"/>
      <c r="D123" s="449"/>
      <c r="E123" s="449"/>
      <c r="F123" s="448"/>
      <c r="G123" s="448"/>
      <c r="H123" s="448"/>
      <c r="I123" s="449"/>
      <c r="J123" s="448"/>
      <c r="K123" s="450"/>
      <c r="L123" s="451"/>
      <c r="M123" s="451"/>
      <c r="N123" s="451"/>
      <c r="O123" s="450"/>
      <c r="P123" s="451"/>
      <c r="Q123" s="450"/>
      <c r="R123" s="454" t="str">
        <f t="shared" si="10"/>
        <v/>
      </c>
      <c r="S123" s="457" t="str">
        <f t="shared" si="7"/>
        <v xml:space="preserve"> </v>
      </c>
      <c r="T123" s="451"/>
      <c r="U123" s="451"/>
      <c r="V123" s="451"/>
      <c r="W123" s="451"/>
      <c r="X123" s="451"/>
      <c r="Y123" s="451"/>
      <c r="Z123" s="446"/>
      <c r="AA123" s="451"/>
      <c r="AB123" s="452"/>
      <c r="AC123" s="450"/>
      <c r="AD123" s="450"/>
      <c r="AE123" s="450"/>
      <c r="AF123" s="451"/>
      <c r="AG123" s="456" t="str">
        <f t="shared" si="11"/>
        <v/>
      </c>
      <c r="AH123" s="457" t="str">
        <f t="shared" si="8"/>
        <v xml:space="preserve"> </v>
      </c>
      <c r="AI123" s="451"/>
      <c r="AZ123" s="436">
        <v>9</v>
      </c>
      <c r="BA123" s="436">
        <v>9</v>
      </c>
      <c r="BB123" s="436">
        <v>7</v>
      </c>
      <c r="BC123" s="437" t="str">
        <f t="shared" si="9"/>
        <v>997</v>
      </c>
      <c r="BD123" s="436" t="s">
        <v>94</v>
      </c>
    </row>
    <row r="124" spans="1:56">
      <c r="A124" s="448"/>
      <c r="B124" s="449"/>
      <c r="C124" s="448"/>
      <c r="D124" s="449"/>
      <c r="E124" s="449"/>
      <c r="F124" s="448"/>
      <c r="G124" s="448"/>
      <c r="H124" s="448"/>
      <c r="I124" s="449"/>
      <c r="J124" s="448"/>
      <c r="K124" s="450"/>
      <c r="L124" s="451"/>
      <c r="M124" s="451"/>
      <c r="N124" s="451"/>
      <c r="O124" s="450"/>
      <c r="P124" s="451"/>
      <c r="Q124" s="450"/>
      <c r="R124" s="454" t="str">
        <f t="shared" si="10"/>
        <v/>
      </c>
      <c r="S124" s="457" t="str">
        <f t="shared" si="7"/>
        <v xml:space="preserve"> </v>
      </c>
      <c r="T124" s="451"/>
      <c r="U124" s="451"/>
      <c r="V124" s="451"/>
      <c r="W124" s="451"/>
      <c r="X124" s="451"/>
      <c r="Y124" s="451"/>
      <c r="Z124" s="446"/>
      <c r="AA124" s="451"/>
      <c r="AB124" s="452"/>
      <c r="AC124" s="450"/>
      <c r="AD124" s="450"/>
      <c r="AE124" s="450"/>
      <c r="AF124" s="451"/>
      <c r="AG124" s="456" t="str">
        <f t="shared" si="11"/>
        <v/>
      </c>
      <c r="AH124" s="457" t="str">
        <f t="shared" si="8"/>
        <v xml:space="preserve"> </v>
      </c>
      <c r="AI124" s="451"/>
      <c r="AZ124" s="436">
        <v>9</v>
      </c>
      <c r="BA124" s="436">
        <v>9</v>
      </c>
      <c r="BB124" s="436">
        <v>6</v>
      </c>
      <c r="BC124" s="437" t="str">
        <f t="shared" si="9"/>
        <v>996</v>
      </c>
      <c r="BD124" s="436" t="s">
        <v>94</v>
      </c>
    </row>
    <row r="125" spans="1:56">
      <c r="A125" s="448"/>
      <c r="B125" s="449"/>
      <c r="C125" s="448"/>
      <c r="D125" s="449"/>
      <c r="E125" s="449"/>
      <c r="F125" s="448"/>
      <c r="G125" s="448"/>
      <c r="H125" s="448"/>
      <c r="I125" s="449"/>
      <c r="J125" s="448"/>
      <c r="K125" s="450"/>
      <c r="L125" s="451"/>
      <c r="M125" s="451"/>
      <c r="N125" s="451"/>
      <c r="O125" s="450"/>
      <c r="P125" s="451"/>
      <c r="Q125" s="450"/>
      <c r="R125" s="454" t="str">
        <f t="shared" si="10"/>
        <v/>
      </c>
      <c r="S125" s="457" t="str">
        <f t="shared" si="7"/>
        <v xml:space="preserve"> </v>
      </c>
      <c r="T125" s="451"/>
      <c r="U125" s="451"/>
      <c r="V125" s="451"/>
      <c r="W125" s="451"/>
      <c r="X125" s="451"/>
      <c r="Y125" s="451"/>
      <c r="Z125" s="446"/>
      <c r="AA125" s="451"/>
      <c r="AB125" s="452"/>
      <c r="AC125" s="450"/>
      <c r="AD125" s="450"/>
      <c r="AE125" s="450"/>
      <c r="AF125" s="451"/>
      <c r="AG125" s="456" t="str">
        <f t="shared" si="11"/>
        <v/>
      </c>
      <c r="AH125" s="457" t="str">
        <f t="shared" si="8"/>
        <v xml:space="preserve"> </v>
      </c>
      <c r="AI125" s="451"/>
      <c r="AZ125" s="436">
        <v>9</v>
      </c>
      <c r="BA125" s="436">
        <v>9</v>
      </c>
      <c r="BB125" s="436">
        <v>5</v>
      </c>
      <c r="BC125" s="437" t="str">
        <f t="shared" si="9"/>
        <v>995</v>
      </c>
      <c r="BD125" s="436" t="s">
        <v>94</v>
      </c>
    </row>
    <row r="126" spans="1:56">
      <c r="A126" s="448"/>
      <c r="B126" s="449"/>
      <c r="C126" s="448"/>
      <c r="D126" s="449"/>
      <c r="E126" s="449"/>
      <c r="F126" s="448"/>
      <c r="G126" s="448"/>
      <c r="H126" s="448"/>
      <c r="I126" s="449"/>
      <c r="J126" s="448"/>
      <c r="K126" s="450"/>
      <c r="L126" s="451"/>
      <c r="M126" s="451"/>
      <c r="N126" s="451"/>
      <c r="O126" s="450"/>
      <c r="P126" s="451"/>
      <c r="Q126" s="450"/>
      <c r="R126" s="454" t="str">
        <f t="shared" si="10"/>
        <v/>
      </c>
      <c r="S126" s="457" t="str">
        <f t="shared" si="7"/>
        <v xml:space="preserve"> </v>
      </c>
      <c r="T126" s="451"/>
      <c r="U126" s="451"/>
      <c r="V126" s="451"/>
      <c r="W126" s="451"/>
      <c r="X126" s="451"/>
      <c r="Y126" s="451"/>
      <c r="Z126" s="446"/>
      <c r="AA126" s="451"/>
      <c r="AB126" s="452"/>
      <c r="AC126" s="450"/>
      <c r="AD126" s="450"/>
      <c r="AE126" s="450"/>
      <c r="AF126" s="451"/>
      <c r="AG126" s="456" t="str">
        <f t="shared" si="11"/>
        <v/>
      </c>
      <c r="AH126" s="457" t="str">
        <f t="shared" si="8"/>
        <v xml:space="preserve"> </v>
      </c>
      <c r="AI126" s="451"/>
      <c r="AZ126" s="436">
        <v>9</v>
      </c>
      <c r="BA126" s="436">
        <v>9</v>
      </c>
      <c r="BB126" s="436">
        <v>4</v>
      </c>
      <c r="BC126" s="437" t="str">
        <f t="shared" si="9"/>
        <v>994</v>
      </c>
      <c r="BD126" s="436" t="s">
        <v>94</v>
      </c>
    </row>
    <row r="127" spans="1:56">
      <c r="A127" s="448"/>
      <c r="B127" s="449"/>
      <c r="C127" s="448"/>
      <c r="D127" s="449"/>
      <c r="E127" s="449"/>
      <c r="F127" s="448"/>
      <c r="G127" s="448"/>
      <c r="H127" s="448"/>
      <c r="I127" s="449"/>
      <c r="J127" s="448"/>
      <c r="K127" s="450"/>
      <c r="L127" s="451"/>
      <c r="M127" s="451"/>
      <c r="N127" s="451"/>
      <c r="O127" s="450"/>
      <c r="P127" s="451"/>
      <c r="Q127" s="450"/>
      <c r="R127" s="454" t="str">
        <f t="shared" si="10"/>
        <v/>
      </c>
      <c r="S127" s="457" t="str">
        <f t="shared" si="7"/>
        <v xml:space="preserve"> </v>
      </c>
      <c r="T127" s="451"/>
      <c r="U127" s="451"/>
      <c r="V127" s="451"/>
      <c r="W127" s="451"/>
      <c r="X127" s="451"/>
      <c r="Y127" s="451"/>
      <c r="Z127" s="446"/>
      <c r="AA127" s="451"/>
      <c r="AB127" s="452"/>
      <c r="AC127" s="450"/>
      <c r="AD127" s="450"/>
      <c r="AE127" s="450"/>
      <c r="AF127" s="451"/>
      <c r="AG127" s="456" t="str">
        <f t="shared" si="11"/>
        <v/>
      </c>
      <c r="AH127" s="457" t="str">
        <f t="shared" si="8"/>
        <v xml:space="preserve"> </v>
      </c>
      <c r="AI127" s="451"/>
      <c r="AZ127" s="436">
        <v>9</v>
      </c>
      <c r="BA127" s="436">
        <v>9</v>
      </c>
      <c r="BB127" s="436">
        <v>3</v>
      </c>
      <c r="BC127" s="437" t="str">
        <f t="shared" si="9"/>
        <v>993</v>
      </c>
      <c r="BD127" s="436" t="s">
        <v>94</v>
      </c>
    </row>
    <row r="128" spans="1:56">
      <c r="A128" s="448"/>
      <c r="B128" s="449"/>
      <c r="C128" s="448"/>
      <c r="D128" s="449"/>
      <c r="E128" s="449"/>
      <c r="F128" s="448"/>
      <c r="G128" s="448"/>
      <c r="H128" s="448"/>
      <c r="I128" s="449"/>
      <c r="J128" s="448"/>
      <c r="K128" s="450"/>
      <c r="L128" s="451"/>
      <c r="M128" s="451"/>
      <c r="N128" s="451"/>
      <c r="O128" s="450"/>
      <c r="P128" s="451"/>
      <c r="Q128" s="450"/>
      <c r="R128" s="454" t="str">
        <f t="shared" si="10"/>
        <v/>
      </c>
      <c r="S128" s="457" t="str">
        <f t="shared" si="7"/>
        <v xml:space="preserve"> </v>
      </c>
      <c r="T128" s="451"/>
      <c r="U128" s="451"/>
      <c r="V128" s="451"/>
      <c r="W128" s="451"/>
      <c r="X128" s="451"/>
      <c r="Y128" s="451"/>
      <c r="Z128" s="446"/>
      <c r="AA128" s="451"/>
      <c r="AB128" s="452"/>
      <c r="AC128" s="450"/>
      <c r="AD128" s="450"/>
      <c r="AE128" s="450"/>
      <c r="AF128" s="451"/>
      <c r="AG128" s="456" t="str">
        <f t="shared" si="11"/>
        <v/>
      </c>
      <c r="AH128" s="457" t="str">
        <f t="shared" si="8"/>
        <v xml:space="preserve"> </v>
      </c>
      <c r="AI128" s="451"/>
      <c r="AZ128" s="436">
        <v>9</v>
      </c>
      <c r="BA128" s="436">
        <v>9</v>
      </c>
      <c r="BB128" s="436">
        <v>2</v>
      </c>
      <c r="BC128" s="437" t="str">
        <f t="shared" si="9"/>
        <v>992</v>
      </c>
      <c r="BD128" s="436" t="s">
        <v>94</v>
      </c>
    </row>
    <row r="129" spans="1:56">
      <c r="A129" s="448"/>
      <c r="B129" s="449"/>
      <c r="C129" s="448"/>
      <c r="D129" s="449"/>
      <c r="E129" s="449"/>
      <c r="F129" s="448"/>
      <c r="G129" s="448"/>
      <c r="H129" s="448"/>
      <c r="I129" s="449"/>
      <c r="J129" s="448"/>
      <c r="K129" s="450"/>
      <c r="L129" s="451"/>
      <c r="M129" s="451"/>
      <c r="N129" s="451"/>
      <c r="O129" s="450"/>
      <c r="P129" s="451"/>
      <c r="Q129" s="450"/>
      <c r="R129" s="454" t="str">
        <f t="shared" si="10"/>
        <v/>
      </c>
      <c r="S129" s="457" t="str">
        <f t="shared" si="7"/>
        <v xml:space="preserve"> </v>
      </c>
      <c r="T129" s="451"/>
      <c r="U129" s="451"/>
      <c r="V129" s="451"/>
      <c r="W129" s="451"/>
      <c r="X129" s="451"/>
      <c r="Y129" s="451"/>
      <c r="Z129" s="446"/>
      <c r="AA129" s="451"/>
      <c r="AB129" s="452"/>
      <c r="AC129" s="450"/>
      <c r="AD129" s="450"/>
      <c r="AE129" s="450"/>
      <c r="AF129" s="451"/>
      <c r="AG129" s="456" t="str">
        <f t="shared" si="11"/>
        <v/>
      </c>
      <c r="AH129" s="457" t="str">
        <f t="shared" si="8"/>
        <v xml:space="preserve"> </v>
      </c>
      <c r="AI129" s="451"/>
      <c r="AZ129" s="436">
        <v>9</v>
      </c>
      <c r="BA129" s="436">
        <v>9</v>
      </c>
      <c r="BB129" s="436">
        <v>1</v>
      </c>
      <c r="BC129" s="437" t="str">
        <f t="shared" si="9"/>
        <v>991</v>
      </c>
      <c r="BD129" s="436" t="s">
        <v>94</v>
      </c>
    </row>
    <row r="130" spans="1:56">
      <c r="A130" s="448"/>
      <c r="B130" s="449"/>
      <c r="C130" s="448"/>
      <c r="D130" s="449"/>
      <c r="E130" s="449"/>
      <c r="F130" s="448"/>
      <c r="G130" s="448"/>
      <c r="H130" s="448"/>
      <c r="I130" s="449"/>
      <c r="J130" s="448"/>
      <c r="K130" s="450"/>
      <c r="L130" s="451"/>
      <c r="M130" s="451"/>
      <c r="N130" s="451"/>
      <c r="O130" s="450"/>
      <c r="P130" s="451"/>
      <c r="Q130" s="450"/>
      <c r="R130" s="454" t="str">
        <f t="shared" si="10"/>
        <v/>
      </c>
      <c r="S130" s="457" t="str">
        <f t="shared" si="7"/>
        <v xml:space="preserve"> </v>
      </c>
      <c r="T130" s="451"/>
      <c r="U130" s="451"/>
      <c r="V130" s="451"/>
      <c r="W130" s="451"/>
      <c r="X130" s="451"/>
      <c r="Y130" s="451"/>
      <c r="Z130" s="446"/>
      <c r="AA130" s="451"/>
      <c r="AB130" s="452"/>
      <c r="AC130" s="450"/>
      <c r="AD130" s="450"/>
      <c r="AE130" s="450"/>
      <c r="AF130" s="451"/>
      <c r="AG130" s="456" t="str">
        <f t="shared" si="11"/>
        <v/>
      </c>
      <c r="AH130" s="457" t="str">
        <f t="shared" si="8"/>
        <v xml:space="preserve"> </v>
      </c>
      <c r="AI130" s="451"/>
      <c r="AZ130" s="436">
        <v>9</v>
      </c>
      <c r="BA130" s="436">
        <v>8</v>
      </c>
      <c r="BB130" s="436">
        <v>10</v>
      </c>
      <c r="BC130" s="437" t="str">
        <f t="shared" si="9"/>
        <v>9810</v>
      </c>
      <c r="BD130" s="436" t="s">
        <v>94</v>
      </c>
    </row>
    <row r="131" spans="1:56">
      <c r="A131" s="448"/>
      <c r="B131" s="449"/>
      <c r="C131" s="448"/>
      <c r="D131" s="449"/>
      <c r="E131" s="449"/>
      <c r="F131" s="448"/>
      <c r="G131" s="448"/>
      <c r="H131" s="448"/>
      <c r="I131" s="449"/>
      <c r="J131" s="448"/>
      <c r="K131" s="450"/>
      <c r="L131" s="451"/>
      <c r="M131" s="451"/>
      <c r="N131" s="451"/>
      <c r="O131" s="450"/>
      <c r="P131" s="451"/>
      <c r="Q131" s="450"/>
      <c r="R131" s="454" t="str">
        <f t="shared" si="10"/>
        <v/>
      </c>
      <c r="S131" s="457" t="str">
        <f t="shared" si="7"/>
        <v xml:space="preserve"> </v>
      </c>
      <c r="T131" s="451"/>
      <c r="U131" s="451"/>
      <c r="V131" s="451"/>
      <c r="W131" s="451"/>
      <c r="X131" s="451"/>
      <c r="Y131" s="451"/>
      <c r="Z131" s="446"/>
      <c r="AA131" s="451"/>
      <c r="AB131" s="452"/>
      <c r="AC131" s="450"/>
      <c r="AD131" s="450"/>
      <c r="AE131" s="450"/>
      <c r="AF131" s="451"/>
      <c r="AG131" s="456" t="str">
        <f t="shared" si="11"/>
        <v/>
      </c>
      <c r="AH131" s="457" t="str">
        <f t="shared" si="8"/>
        <v xml:space="preserve"> </v>
      </c>
      <c r="AI131" s="451"/>
      <c r="AZ131" s="436">
        <v>9</v>
      </c>
      <c r="BA131" s="436">
        <v>8</v>
      </c>
      <c r="BB131" s="436">
        <v>9</v>
      </c>
      <c r="BC131" s="437" t="str">
        <f t="shared" si="9"/>
        <v>989</v>
      </c>
      <c r="BD131" s="436" t="s">
        <v>94</v>
      </c>
    </row>
    <row r="132" spans="1:56">
      <c r="A132" s="448"/>
      <c r="B132" s="449"/>
      <c r="C132" s="448"/>
      <c r="D132" s="449"/>
      <c r="E132" s="449"/>
      <c r="F132" s="448"/>
      <c r="G132" s="448"/>
      <c r="H132" s="448"/>
      <c r="I132" s="449"/>
      <c r="J132" s="448"/>
      <c r="K132" s="450"/>
      <c r="L132" s="451"/>
      <c r="M132" s="451"/>
      <c r="N132" s="451"/>
      <c r="O132" s="450"/>
      <c r="P132" s="451"/>
      <c r="Q132" s="450"/>
      <c r="R132" s="454" t="str">
        <f t="shared" si="10"/>
        <v/>
      </c>
      <c r="S132" s="457" t="str">
        <f t="shared" si="7"/>
        <v xml:space="preserve"> </v>
      </c>
      <c r="T132" s="451"/>
      <c r="U132" s="451"/>
      <c r="V132" s="451"/>
      <c r="W132" s="451"/>
      <c r="X132" s="451"/>
      <c r="Y132" s="451"/>
      <c r="Z132" s="446"/>
      <c r="AA132" s="451"/>
      <c r="AB132" s="452"/>
      <c r="AC132" s="450"/>
      <c r="AD132" s="450"/>
      <c r="AE132" s="450"/>
      <c r="AF132" s="451"/>
      <c r="AG132" s="456" t="str">
        <f t="shared" si="11"/>
        <v/>
      </c>
      <c r="AH132" s="457" t="str">
        <f t="shared" si="8"/>
        <v xml:space="preserve"> </v>
      </c>
      <c r="AI132" s="451"/>
      <c r="AZ132" s="436">
        <v>9</v>
      </c>
      <c r="BA132" s="436">
        <v>8</v>
      </c>
      <c r="BB132" s="436">
        <v>8</v>
      </c>
      <c r="BC132" s="437" t="str">
        <f t="shared" si="9"/>
        <v>988</v>
      </c>
      <c r="BD132" s="436" t="s">
        <v>94</v>
      </c>
    </row>
    <row r="133" spans="1:56">
      <c r="A133" s="448"/>
      <c r="B133" s="449"/>
      <c r="C133" s="448"/>
      <c r="D133" s="449"/>
      <c r="E133" s="449"/>
      <c r="F133" s="448"/>
      <c r="G133" s="448"/>
      <c r="H133" s="448"/>
      <c r="I133" s="449"/>
      <c r="J133" s="448"/>
      <c r="K133" s="450"/>
      <c r="L133" s="451"/>
      <c r="M133" s="451"/>
      <c r="N133" s="451"/>
      <c r="O133" s="450"/>
      <c r="P133" s="451"/>
      <c r="Q133" s="450"/>
      <c r="R133" s="454" t="str">
        <f t="shared" si="10"/>
        <v/>
      </c>
      <c r="S133" s="457" t="str">
        <f t="shared" si="7"/>
        <v xml:space="preserve"> </v>
      </c>
      <c r="T133" s="451"/>
      <c r="U133" s="451"/>
      <c r="V133" s="451"/>
      <c r="W133" s="451"/>
      <c r="X133" s="451"/>
      <c r="Y133" s="451"/>
      <c r="Z133" s="446"/>
      <c r="AA133" s="451"/>
      <c r="AB133" s="452"/>
      <c r="AC133" s="450"/>
      <c r="AD133" s="450"/>
      <c r="AE133" s="450"/>
      <c r="AF133" s="451"/>
      <c r="AG133" s="456" t="str">
        <f t="shared" si="11"/>
        <v/>
      </c>
      <c r="AH133" s="457" t="str">
        <f t="shared" si="8"/>
        <v xml:space="preserve"> </v>
      </c>
      <c r="AI133" s="451"/>
      <c r="AZ133" s="436">
        <v>9</v>
      </c>
      <c r="BA133" s="436">
        <v>8</v>
      </c>
      <c r="BB133" s="436">
        <v>7</v>
      </c>
      <c r="BC133" s="437" t="str">
        <f t="shared" si="9"/>
        <v>987</v>
      </c>
      <c r="BD133" s="436" t="s">
        <v>94</v>
      </c>
    </row>
    <row r="134" spans="1:56">
      <c r="A134" s="448"/>
      <c r="B134" s="449"/>
      <c r="C134" s="448"/>
      <c r="D134" s="449"/>
      <c r="E134" s="449"/>
      <c r="F134" s="448"/>
      <c r="G134" s="448"/>
      <c r="H134" s="448"/>
      <c r="I134" s="449"/>
      <c r="J134" s="448"/>
      <c r="K134" s="450"/>
      <c r="L134" s="451"/>
      <c r="M134" s="451"/>
      <c r="N134" s="451"/>
      <c r="O134" s="450"/>
      <c r="P134" s="451"/>
      <c r="Q134" s="450"/>
      <c r="R134" s="454" t="str">
        <f t="shared" si="10"/>
        <v/>
      </c>
      <c r="S134" s="457" t="str">
        <f t="shared" si="7"/>
        <v xml:space="preserve"> </v>
      </c>
      <c r="T134" s="451"/>
      <c r="U134" s="451"/>
      <c r="V134" s="451"/>
      <c r="W134" s="451"/>
      <c r="X134" s="451"/>
      <c r="Y134" s="451"/>
      <c r="Z134" s="446"/>
      <c r="AA134" s="451"/>
      <c r="AB134" s="452"/>
      <c r="AC134" s="450"/>
      <c r="AD134" s="450"/>
      <c r="AE134" s="450"/>
      <c r="AF134" s="451"/>
      <c r="AG134" s="456" t="str">
        <f t="shared" si="11"/>
        <v/>
      </c>
      <c r="AH134" s="457" t="str">
        <f t="shared" si="8"/>
        <v xml:space="preserve"> </v>
      </c>
      <c r="AI134" s="451"/>
      <c r="AZ134" s="436">
        <v>9</v>
      </c>
      <c r="BA134" s="436">
        <v>8</v>
      </c>
      <c r="BB134" s="436">
        <v>6</v>
      </c>
      <c r="BC134" s="437" t="str">
        <f t="shared" si="9"/>
        <v>986</v>
      </c>
      <c r="BD134" s="436" t="s">
        <v>94</v>
      </c>
    </row>
    <row r="135" spans="1:56">
      <c r="A135" s="448"/>
      <c r="B135" s="449"/>
      <c r="C135" s="448"/>
      <c r="D135" s="449"/>
      <c r="E135" s="449"/>
      <c r="F135" s="448"/>
      <c r="G135" s="448"/>
      <c r="H135" s="448"/>
      <c r="I135" s="449"/>
      <c r="J135" s="448"/>
      <c r="K135" s="450"/>
      <c r="L135" s="451"/>
      <c r="M135" s="451"/>
      <c r="N135" s="451"/>
      <c r="O135" s="450"/>
      <c r="P135" s="451"/>
      <c r="Q135" s="450"/>
      <c r="R135" s="454" t="str">
        <f t="shared" si="10"/>
        <v/>
      </c>
      <c r="S135" s="457" t="str">
        <f t="shared" si="7"/>
        <v xml:space="preserve"> </v>
      </c>
      <c r="T135" s="451"/>
      <c r="U135" s="451"/>
      <c r="V135" s="451"/>
      <c r="W135" s="451"/>
      <c r="X135" s="451"/>
      <c r="Y135" s="451"/>
      <c r="Z135" s="446"/>
      <c r="AA135" s="451"/>
      <c r="AB135" s="452"/>
      <c r="AC135" s="450"/>
      <c r="AD135" s="450"/>
      <c r="AE135" s="450"/>
      <c r="AF135" s="451"/>
      <c r="AG135" s="456" t="str">
        <f t="shared" si="11"/>
        <v/>
      </c>
      <c r="AH135" s="457" t="str">
        <f t="shared" si="8"/>
        <v xml:space="preserve"> </v>
      </c>
      <c r="AI135" s="451"/>
      <c r="AZ135" s="436">
        <v>9</v>
      </c>
      <c r="BA135" s="436">
        <v>8</v>
      </c>
      <c r="BB135" s="436">
        <v>5</v>
      </c>
      <c r="BC135" s="437" t="str">
        <f t="shared" si="9"/>
        <v>985</v>
      </c>
      <c r="BD135" s="436" t="s">
        <v>94</v>
      </c>
    </row>
    <row r="136" spans="1:56">
      <c r="A136" s="448"/>
      <c r="B136" s="449"/>
      <c r="C136" s="448"/>
      <c r="D136" s="449"/>
      <c r="E136" s="449"/>
      <c r="F136" s="448"/>
      <c r="G136" s="448"/>
      <c r="H136" s="448"/>
      <c r="I136" s="449"/>
      <c r="J136" s="448"/>
      <c r="K136" s="450"/>
      <c r="L136" s="451"/>
      <c r="M136" s="451"/>
      <c r="N136" s="451"/>
      <c r="O136" s="450"/>
      <c r="P136" s="451"/>
      <c r="Q136" s="450"/>
      <c r="R136" s="454" t="str">
        <f t="shared" si="10"/>
        <v/>
      </c>
      <c r="S136" s="457" t="str">
        <f t="shared" si="7"/>
        <v xml:space="preserve"> </v>
      </c>
      <c r="T136" s="451"/>
      <c r="U136" s="451"/>
      <c r="V136" s="451"/>
      <c r="W136" s="451"/>
      <c r="X136" s="451"/>
      <c r="Y136" s="451"/>
      <c r="Z136" s="446"/>
      <c r="AA136" s="451"/>
      <c r="AB136" s="452"/>
      <c r="AC136" s="450"/>
      <c r="AD136" s="450"/>
      <c r="AE136" s="450"/>
      <c r="AF136" s="451"/>
      <c r="AG136" s="456" t="str">
        <f t="shared" si="11"/>
        <v/>
      </c>
      <c r="AH136" s="457" t="str">
        <f t="shared" si="8"/>
        <v xml:space="preserve"> </v>
      </c>
      <c r="AI136" s="451"/>
      <c r="AZ136" s="436">
        <v>9</v>
      </c>
      <c r="BA136" s="436">
        <v>8</v>
      </c>
      <c r="BB136" s="436">
        <v>4</v>
      </c>
      <c r="BC136" s="437" t="str">
        <f t="shared" si="9"/>
        <v>984</v>
      </c>
      <c r="BD136" s="436" t="s">
        <v>94</v>
      </c>
    </row>
    <row r="137" spans="1:56">
      <c r="A137" s="448"/>
      <c r="B137" s="449"/>
      <c r="C137" s="448"/>
      <c r="D137" s="449"/>
      <c r="E137" s="449"/>
      <c r="F137" s="448"/>
      <c r="G137" s="448"/>
      <c r="H137" s="448"/>
      <c r="I137" s="449"/>
      <c r="J137" s="448"/>
      <c r="K137" s="450"/>
      <c r="L137" s="451"/>
      <c r="M137" s="451"/>
      <c r="N137" s="451"/>
      <c r="O137" s="450"/>
      <c r="P137" s="451"/>
      <c r="Q137" s="450"/>
      <c r="R137" s="454" t="str">
        <f t="shared" si="10"/>
        <v/>
      </c>
      <c r="S137" s="457" t="str">
        <f t="shared" si="7"/>
        <v xml:space="preserve"> </v>
      </c>
      <c r="T137" s="451"/>
      <c r="U137" s="451"/>
      <c r="V137" s="451"/>
      <c r="W137" s="451"/>
      <c r="X137" s="451"/>
      <c r="Y137" s="451"/>
      <c r="Z137" s="446"/>
      <c r="AA137" s="451"/>
      <c r="AB137" s="452"/>
      <c r="AC137" s="450"/>
      <c r="AD137" s="450"/>
      <c r="AE137" s="450"/>
      <c r="AF137" s="451"/>
      <c r="AG137" s="456" t="str">
        <f t="shared" si="11"/>
        <v/>
      </c>
      <c r="AH137" s="457" t="str">
        <f t="shared" si="8"/>
        <v xml:space="preserve"> </v>
      </c>
      <c r="AI137" s="451"/>
      <c r="AZ137" s="436">
        <v>9</v>
      </c>
      <c r="BA137" s="436">
        <v>8</v>
      </c>
      <c r="BB137" s="436">
        <v>3</v>
      </c>
      <c r="BC137" s="437" t="str">
        <f t="shared" si="9"/>
        <v>983</v>
      </c>
      <c r="BD137" s="436" t="s">
        <v>94</v>
      </c>
    </row>
    <row r="138" spans="1:56">
      <c r="A138" s="448"/>
      <c r="B138" s="449"/>
      <c r="C138" s="448"/>
      <c r="D138" s="449"/>
      <c r="E138" s="449"/>
      <c r="F138" s="448"/>
      <c r="G138" s="448"/>
      <c r="H138" s="448"/>
      <c r="I138" s="449"/>
      <c r="J138" s="448"/>
      <c r="K138" s="450"/>
      <c r="L138" s="451"/>
      <c r="M138" s="451"/>
      <c r="N138" s="451"/>
      <c r="O138" s="450"/>
      <c r="P138" s="451"/>
      <c r="Q138" s="450"/>
      <c r="R138" s="454" t="str">
        <f t="shared" si="10"/>
        <v/>
      </c>
      <c r="S138" s="457" t="str">
        <f t="shared" ref="S138:S201" si="12">_xlfn.IFNA(VLOOKUP(R138,$BC$10:$BD$1009,2,FALSE), " ")</f>
        <v xml:space="preserve"> </v>
      </c>
      <c r="T138" s="451"/>
      <c r="U138" s="451"/>
      <c r="V138" s="451"/>
      <c r="W138" s="451"/>
      <c r="X138" s="451"/>
      <c r="Y138" s="451"/>
      <c r="Z138" s="446"/>
      <c r="AA138" s="451"/>
      <c r="AB138" s="452"/>
      <c r="AC138" s="450"/>
      <c r="AD138" s="450"/>
      <c r="AE138" s="450"/>
      <c r="AF138" s="451"/>
      <c r="AG138" s="456" t="str">
        <f t="shared" si="11"/>
        <v/>
      </c>
      <c r="AH138" s="457" t="str">
        <f t="shared" ref="AH138:AH201" si="13">_xlfn.IFNA(VLOOKUP(AG138,$BC$10:$BD$1009,2,FALSE)," ")</f>
        <v xml:space="preserve"> </v>
      </c>
      <c r="AI138" s="451"/>
      <c r="AZ138" s="436">
        <v>9</v>
      </c>
      <c r="BA138" s="436">
        <v>8</v>
      </c>
      <c r="BB138" s="436">
        <v>2</v>
      </c>
      <c r="BC138" s="437" t="str">
        <f t="shared" si="9"/>
        <v>982</v>
      </c>
      <c r="BD138" s="436" t="s">
        <v>94</v>
      </c>
    </row>
    <row r="139" spans="1:56">
      <c r="A139" s="448"/>
      <c r="B139" s="449"/>
      <c r="C139" s="448"/>
      <c r="D139" s="449"/>
      <c r="E139" s="449"/>
      <c r="F139" s="448"/>
      <c r="G139" s="448"/>
      <c r="H139" s="448"/>
      <c r="I139" s="449"/>
      <c r="J139" s="448"/>
      <c r="K139" s="450"/>
      <c r="L139" s="451"/>
      <c r="M139" s="451"/>
      <c r="N139" s="451"/>
      <c r="O139" s="450"/>
      <c r="P139" s="451"/>
      <c r="Q139" s="450"/>
      <c r="R139" s="454" t="str">
        <f t="shared" si="10"/>
        <v/>
      </c>
      <c r="S139" s="457" t="str">
        <f t="shared" si="12"/>
        <v xml:space="preserve"> </v>
      </c>
      <c r="T139" s="451"/>
      <c r="U139" s="451"/>
      <c r="V139" s="451"/>
      <c r="W139" s="451"/>
      <c r="X139" s="451"/>
      <c r="Y139" s="451"/>
      <c r="Z139" s="446"/>
      <c r="AA139" s="451"/>
      <c r="AB139" s="452"/>
      <c r="AC139" s="450"/>
      <c r="AD139" s="450"/>
      <c r="AE139" s="450"/>
      <c r="AF139" s="451"/>
      <c r="AG139" s="456" t="str">
        <f t="shared" si="11"/>
        <v/>
      </c>
      <c r="AH139" s="457" t="str">
        <f t="shared" si="13"/>
        <v xml:space="preserve"> </v>
      </c>
      <c r="AI139" s="451"/>
      <c r="AZ139" s="436">
        <v>9</v>
      </c>
      <c r="BA139" s="436">
        <v>8</v>
      </c>
      <c r="BB139" s="436">
        <v>1</v>
      </c>
      <c r="BC139" s="437" t="str">
        <f t="shared" ref="BC139:BC202" si="14">AZ139&amp;BA139&amp;BB139</f>
        <v>981</v>
      </c>
      <c r="BD139" s="436" t="s">
        <v>94</v>
      </c>
    </row>
    <row r="140" spans="1:56">
      <c r="A140" s="448"/>
      <c r="B140" s="449"/>
      <c r="C140" s="448"/>
      <c r="D140" s="449"/>
      <c r="E140" s="449"/>
      <c r="F140" s="448"/>
      <c r="G140" s="448"/>
      <c r="H140" s="448"/>
      <c r="I140" s="449"/>
      <c r="J140" s="448"/>
      <c r="K140" s="450"/>
      <c r="L140" s="451"/>
      <c r="M140" s="451"/>
      <c r="N140" s="451"/>
      <c r="O140" s="450"/>
      <c r="P140" s="451"/>
      <c r="Q140" s="450"/>
      <c r="R140" s="454" t="str">
        <f t="shared" si="10"/>
        <v/>
      </c>
      <c r="S140" s="457" t="str">
        <f t="shared" si="12"/>
        <v xml:space="preserve"> </v>
      </c>
      <c r="T140" s="451"/>
      <c r="U140" s="451"/>
      <c r="V140" s="451"/>
      <c r="W140" s="451"/>
      <c r="X140" s="451"/>
      <c r="Y140" s="451"/>
      <c r="Z140" s="446"/>
      <c r="AA140" s="451"/>
      <c r="AB140" s="452"/>
      <c r="AC140" s="450"/>
      <c r="AD140" s="450"/>
      <c r="AE140" s="450"/>
      <c r="AF140" s="451"/>
      <c r="AG140" s="456" t="str">
        <f t="shared" si="11"/>
        <v/>
      </c>
      <c r="AH140" s="457" t="str">
        <f t="shared" si="13"/>
        <v xml:space="preserve"> </v>
      </c>
      <c r="AI140" s="451"/>
      <c r="AZ140" s="436">
        <v>9</v>
      </c>
      <c r="BA140" s="436">
        <v>7</v>
      </c>
      <c r="BB140" s="436">
        <v>10</v>
      </c>
      <c r="BC140" s="437" t="str">
        <f t="shared" si="14"/>
        <v>9710</v>
      </c>
      <c r="BD140" s="436" t="s">
        <v>94</v>
      </c>
    </row>
    <row r="141" spans="1:56">
      <c r="A141" s="448"/>
      <c r="B141" s="449"/>
      <c r="C141" s="448"/>
      <c r="D141" s="449"/>
      <c r="E141" s="449"/>
      <c r="F141" s="448"/>
      <c r="G141" s="448"/>
      <c r="H141" s="448"/>
      <c r="I141" s="449"/>
      <c r="J141" s="448"/>
      <c r="K141" s="450"/>
      <c r="L141" s="451"/>
      <c r="M141" s="451"/>
      <c r="N141" s="451"/>
      <c r="O141" s="450"/>
      <c r="P141" s="451"/>
      <c r="Q141" s="450"/>
      <c r="R141" s="454" t="str">
        <f t="shared" si="10"/>
        <v/>
      </c>
      <c r="S141" s="457" t="str">
        <f t="shared" si="12"/>
        <v xml:space="preserve"> </v>
      </c>
      <c r="T141" s="451"/>
      <c r="U141" s="451"/>
      <c r="V141" s="451"/>
      <c r="W141" s="451"/>
      <c r="X141" s="451"/>
      <c r="Y141" s="451"/>
      <c r="Z141" s="446"/>
      <c r="AA141" s="451"/>
      <c r="AB141" s="452"/>
      <c r="AC141" s="450"/>
      <c r="AD141" s="450"/>
      <c r="AE141" s="450"/>
      <c r="AF141" s="451"/>
      <c r="AG141" s="456" t="str">
        <f t="shared" si="11"/>
        <v/>
      </c>
      <c r="AH141" s="457" t="str">
        <f t="shared" si="13"/>
        <v xml:space="preserve"> </v>
      </c>
      <c r="AI141" s="451"/>
      <c r="AZ141" s="436">
        <v>9</v>
      </c>
      <c r="BA141" s="436">
        <v>7</v>
      </c>
      <c r="BB141" s="436">
        <v>9</v>
      </c>
      <c r="BC141" s="437" t="str">
        <f t="shared" si="14"/>
        <v>979</v>
      </c>
      <c r="BD141" s="436" t="s">
        <v>94</v>
      </c>
    </row>
    <row r="142" spans="1:56">
      <c r="A142" s="448"/>
      <c r="B142" s="449"/>
      <c r="C142" s="448"/>
      <c r="D142" s="449"/>
      <c r="E142" s="449"/>
      <c r="F142" s="448"/>
      <c r="G142" s="448"/>
      <c r="H142" s="448"/>
      <c r="I142" s="449"/>
      <c r="J142" s="448"/>
      <c r="K142" s="450"/>
      <c r="L142" s="451"/>
      <c r="M142" s="451"/>
      <c r="N142" s="451"/>
      <c r="O142" s="450"/>
      <c r="P142" s="451"/>
      <c r="Q142" s="450"/>
      <c r="R142" s="454" t="str">
        <f t="shared" si="10"/>
        <v/>
      </c>
      <c r="S142" s="457" t="str">
        <f t="shared" si="12"/>
        <v xml:space="preserve"> </v>
      </c>
      <c r="T142" s="451"/>
      <c r="U142" s="451"/>
      <c r="V142" s="451"/>
      <c r="W142" s="451"/>
      <c r="X142" s="451"/>
      <c r="Y142" s="451"/>
      <c r="Z142" s="446"/>
      <c r="AA142" s="451"/>
      <c r="AB142" s="452"/>
      <c r="AC142" s="450"/>
      <c r="AD142" s="450"/>
      <c r="AE142" s="450"/>
      <c r="AF142" s="451"/>
      <c r="AG142" s="456" t="str">
        <f t="shared" si="11"/>
        <v/>
      </c>
      <c r="AH142" s="457" t="str">
        <f t="shared" si="13"/>
        <v xml:space="preserve"> </v>
      </c>
      <c r="AI142" s="451"/>
      <c r="AZ142" s="436">
        <v>9</v>
      </c>
      <c r="BA142" s="436">
        <v>7</v>
      </c>
      <c r="BB142" s="436">
        <v>8</v>
      </c>
      <c r="BC142" s="437" t="str">
        <f t="shared" si="14"/>
        <v>978</v>
      </c>
      <c r="BD142" s="436" t="s">
        <v>94</v>
      </c>
    </row>
    <row r="143" spans="1:56">
      <c r="A143" s="448"/>
      <c r="B143" s="449"/>
      <c r="C143" s="448"/>
      <c r="D143" s="449"/>
      <c r="E143" s="449"/>
      <c r="F143" s="448"/>
      <c r="G143" s="448"/>
      <c r="H143" s="448"/>
      <c r="I143" s="449"/>
      <c r="J143" s="448"/>
      <c r="K143" s="450"/>
      <c r="L143" s="451"/>
      <c r="M143" s="451"/>
      <c r="N143" s="451"/>
      <c r="O143" s="450"/>
      <c r="P143" s="451"/>
      <c r="Q143" s="450"/>
      <c r="R143" s="454" t="str">
        <f t="shared" si="10"/>
        <v/>
      </c>
      <c r="S143" s="457" t="str">
        <f t="shared" si="12"/>
        <v xml:space="preserve"> </v>
      </c>
      <c r="T143" s="451"/>
      <c r="U143" s="451"/>
      <c r="V143" s="451"/>
      <c r="W143" s="451"/>
      <c r="X143" s="451"/>
      <c r="Y143" s="451"/>
      <c r="Z143" s="446"/>
      <c r="AA143" s="451"/>
      <c r="AB143" s="452"/>
      <c r="AC143" s="450"/>
      <c r="AD143" s="450"/>
      <c r="AE143" s="450"/>
      <c r="AF143" s="451"/>
      <c r="AG143" s="456" t="str">
        <f t="shared" si="11"/>
        <v/>
      </c>
      <c r="AH143" s="457" t="str">
        <f t="shared" si="13"/>
        <v xml:space="preserve"> </v>
      </c>
      <c r="AI143" s="451"/>
      <c r="AZ143" s="436">
        <v>9</v>
      </c>
      <c r="BA143" s="436">
        <v>7</v>
      </c>
      <c r="BB143" s="436">
        <v>7</v>
      </c>
      <c r="BC143" s="437" t="str">
        <f t="shared" si="14"/>
        <v>977</v>
      </c>
      <c r="BD143" s="436" t="s">
        <v>94</v>
      </c>
    </row>
    <row r="144" spans="1:56">
      <c r="A144" s="448"/>
      <c r="B144" s="449"/>
      <c r="C144" s="448"/>
      <c r="D144" s="449"/>
      <c r="E144" s="449"/>
      <c r="F144" s="448"/>
      <c r="G144" s="448"/>
      <c r="H144" s="448"/>
      <c r="I144" s="449"/>
      <c r="J144" s="448"/>
      <c r="K144" s="450"/>
      <c r="L144" s="451"/>
      <c r="M144" s="451"/>
      <c r="N144" s="451"/>
      <c r="O144" s="450"/>
      <c r="P144" s="451"/>
      <c r="Q144" s="450"/>
      <c r="R144" s="454" t="str">
        <f t="shared" si="10"/>
        <v/>
      </c>
      <c r="S144" s="457" t="str">
        <f t="shared" si="12"/>
        <v xml:space="preserve"> </v>
      </c>
      <c r="T144" s="451"/>
      <c r="U144" s="451"/>
      <c r="V144" s="451"/>
      <c r="W144" s="451"/>
      <c r="X144" s="451"/>
      <c r="Y144" s="451"/>
      <c r="Z144" s="446"/>
      <c r="AA144" s="451"/>
      <c r="AB144" s="452"/>
      <c r="AC144" s="450"/>
      <c r="AD144" s="450"/>
      <c r="AE144" s="450"/>
      <c r="AF144" s="451"/>
      <c r="AG144" s="456" t="str">
        <f t="shared" si="11"/>
        <v/>
      </c>
      <c r="AH144" s="457" t="str">
        <f t="shared" si="13"/>
        <v xml:space="preserve"> </v>
      </c>
      <c r="AI144" s="451"/>
      <c r="AZ144" s="436">
        <v>9</v>
      </c>
      <c r="BA144" s="436">
        <v>7</v>
      </c>
      <c r="BB144" s="436">
        <v>6</v>
      </c>
      <c r="BC144" s="437" t="str">
        <f t="shared" si="14"/>
        <v>976</v>
      </c>
      <c r="BD144" s="436" t="s">
        <v>94</v>
      </c>
    </row>
    <row r="145" spans="1:56">
      <c r="A145" s="448"/>
      <c r="B145" s="449"/>
      <c r="C145" s="448"/>
      <c r="D145" s="449"/>
      <c r="E145" s="449"/>
      <c r="F145" s="448"/>
      <c r="G145" s="448"/>
      <c r="H145" s="448"/>
      <c r="I145" s="449"/>
      <c r="J145" s="448"/>
      <c r="K145" s="450"/>
      <c r="L145" s="451"/>
      <c r="M145" s="451"/>
      <c r="N145" s="451"/>
      <c r="O145" s="450"/>
      <c r="P145" s="451"/>
      <c r="Q145" s="450"/>
      <c r="R145" s="454" t="str">
        <f t="shared" si="10"/>
        <v/>
      </c>
      <c r="S145" s="457" t="str">
        <f t="shared" si="12"/>
        <v xml:space="preserve"> </v>
      </c>
      <c r="T145" s="451"/>
      <c r="U145" s="451"/>
      <c r="V145" s="451"/>
      <c r="W145" s="451"/>
      <c r="X145" s="451"/>
      <c r="Y145" s="451"/>
      <c r="Z145" s="446"/>
      <c r="AA145" s="451"/>
      <c r="AB145" s="452"/>
      <c r="AC145" s="450"/>
      <c r="AD145" s="450"/>
      <c r="AE145" s="450"/>
      <c r="AF145" s="451"/>
      <c r="AG145" s="456" t="str">
        <f t="shared" si="11"/>
        <v/>
      </c>
      <c r="AH145" s="457" t="str">
        <f t="shared" si="13"/>
        <v xml:space="preserve"> </v>
      </c>
      <c r="AI145" s="451"/>
      <c r="AZ145" s="436">
        <v>9</v>
      </c>
      <c r="BA145" s="436">
        <v>7</v>
      </c>
      <c r="BB145" s="436">
        <v>5</v>
      </c>
      <c r="BC145" s="437" t="str">
        <f t="shared" si="14"/>
        <v>975</v>
      </c>
      <c r="BD145" s="436" t="s">
        <v>94</v>
      </c>
    </row>
    <row r="146" spans="1:56">
      <c r="A146" s="448"/>
      <c r="B146" s="449"/>
      <c r="C146" s="448"/>
      <c r="D146" s="449"/>
      <c r="E146" s="449"/>
      <c r="F146" s="448"/>
      <c r="G146" s="448"/>
      <c r="H146" s="448"/>
      <c r="I146" s="449"/>
      <c r="J146" s="448"/>
      <c r="K146" s="450"/>
      <c r="L146" s="451"/>
      <c r="M146" s="451"/>
      <c r="N146" s="451"/>
      <c r="O146" s="450"/>
      <c r="P146" s="451"/>
      <c r="Q146" s="450"/>
      <c r="R146" s="454" t="str">
        <f t="shared" si="10"/>
        <v/>
      </c>
      <c r="S146" s="457" t="str">
        <f t="shared" si="12"/>
        <v xml:space="preserve"> </v>
      </c>
      <c r="T146" s="451"/>
      <c r="U146" s="451"/>
      <c r="V146" s="451"/>
      <c r="W146" s="451"/>
      <c r="X146" s="451"/>
      <c r="Y146" s="451"/>
      <c r="Z146" s="446"/>
      <c r="AA146" s="451"/>
      <c r="AB146" s="452"/>
      <c r="AC146" s="450"/>
      <c r="AD146" s="450"/>
      <c r="AE146" s="450"/>
      <c r="AF146" s="451"/>
      <c r="AG146" s="456" t="str">
        <f t="shared" si="11"/>
        <v/>
      </c>
      <c r="AH146" s="457" t="str">
        <f t="shared" si="13"/>
        <v xml:space="preserve"> </v>
      </c>
      <c r="AI146" s="451"/>
      <c r="AZ146" s="436">
        <v>9</v>
      </c>
      <c r="BA146" s="436">
        <v>7</v>
      </c>
      <c r="BB146" s="436">
        <v>4</v>
      </c>
      <c r="BC146" s="437" t="str">
        <f t="shared" si="14"/>
        <v>974</v>
      </c>
      <c r="BD146" s="436" t="s">
        <v>94</v>
      </c>
    </row>
    <row r="147" spans="1:56">
      <c r="A147" s="448"/>
      <c r="B147" s="449"/>
      <c r="C147" s="448"/>
      <c r="D147" s="449"/>
      <c r="E147" s="449"/>
      <c r="F147" s="448"/>
      <c r="G147" s="448"/>
      <c r="H147" s="448"/>
      <c r="I147" s="449"/>
      <c r="J147" s="448"/>
      <c r="K147" s="450"/>
      <c r="L147" s="451"/>
      <c r="M147" s="451"/>
      <c r="N147" s="451"/>
      <c r="O147" s="450"/>
      <c r="P147" s="451"/>
      <c r="Q147" s="450"/>
      <c r="R147" s="454" t="str">
        <f t="shared" si="10"/>
        <v/>
      </c>
      <c r="S147" s="457" t="str">
        <f t="shared" si="12"/>
        <v xml:space="preserve"> </v>
      </c>
      <c r="T147" s="451"/>
      <c r="U147" s="451"/>
      <c r="V147" s="451"/>
      <c r="W147" s="451"/>
      <c r="X147" s="451"/>
      <c r="Y147" s="451"/>
      <c r="Z147" s="446"/>
      <c r="AA147" s="451"/>
      <c r="AB147" s="452"/>
      <c r="AC147" s="450"/>
      <c r="AD147" s="450"/>
      <c r="AE147" s="450"/>
      <c r="AF147" s="451"/>
      <c r="AG147" s="456" t="str">
        <f t="shared" si="11"/>
        <v/>
      </c>
      <c r="AH147" s="457" t="str">
        <f t="shared" si="13"/>
        <v xml:space="preserve"> </v>
      </c>
      <c r="AI147" s="451"/>
      <c r="AZ147" s="436">
        <v>9</v>
      </c>
      <c r="BA147" s="436">
        <v>7</v>
      </c>
      <c r="BB147" s="436">
        <v>3</v>
      </c>
      <c r="BC147" s="437" t="str">
        <f t="shared" si="14"/>
        <v>973</v>
      </c>
      <c r="BD147" s="436" t="s">
        <v>94</v>
      </c>
    </row>
    <row r="148" spans="1:56">
      <c r="A148" s="448"/>
      <c r="B148" s="449"/>
      <c r="C148" s="448"/>
      <c r="D148" s="449"/>
      <c r="E148" s="449"/>
      <c r="F148" s="448"/>
      <c r="G148" s="448"/>
      <c r="H148" s="448"/>
      <c r="I148" s="449"/>
      <c r="J148" s="448"/>
      <c r="K148" s="450"/>
      <c r="L148" s="451"/>
      <c r="M148" s="451"/>
      <c r="N148" s="451"/>
      <c r="O148" s="450"/>
      <c r="P148" s="451"/>
      <c r="Q148" s="450"/>
      <c r="R148" s="454" t="str">
        <f t="shared" si="10"/>
        <v/>
      </c>
      <c r="S148" s="457" t="str">
        <f t="shared" si="12"/>
        <v xml:space="preserve"> </v>
      </c>
      <c r="T148" s="451"/>
      <c r="U148" s="451"/>
      <c r="V148" s="451"/>
      <c r="W148" s="451"/>
      <c r="X148" s="451"/>
      <c r="Y148" s="451"/>
      <c r="Z148" s="446"/>
      <c r="AA148" s="451"/>
      <c r="AB148" s="452"/>
      <c r="AC148" s="450"/>
      <c r="AD148" s="450"/>
      <c r="AE148" s="450"/>
      <c r="AF148" s="451"/>
      <c r="AG148" s="456" t="str">
        <f t="shared" si="11"/>
        <v/>
      </c>
      <c r="AH148" s="457" t="str">
        <f t="shared" si="13"/>
        <v xml:space="preserve"> </v>
      </c>
      <c r="AI148" s="451"/>
      <c r="AZ148" s="436">
        <v>9</v>
      </c>
      <c r="BA148" s="436">
        <v>7</v>
      </c>
      <c r="BB148" s="436">
        <v>2</v>
      </c>
      <c r="BC148" s="437" t="str">
        <f t="shared" si="14"/>
        <v>972</v>
      </c>
      <c r="BD148" s="436" t="s">
        <v>94</v>
      </c>
    </row>
    <row r="149" spans="1:56">
      <c r="A149" s="448"/>
      <c r="B149" s="449"/>
      <c r="C149" s="448"/>
      <c r="D149" s="449"/>
      <c r="E149" s="449"/>
      <c r="F149" s="448"/>
      <c r="G149" s="448"/>
      <c r="H149" s="448"/>
      <c r="I149" s="449"/>
      <c r="J149" s="448"/>
      <c r="K149" s="450"/>
      <c r="L149" s="451"/>
      <c r="M149" s="451"/>
      <c r="N149" s="451"/>
      <c r="O149" s="450"/>
      <c r="P149" s="451"/>
      <c r="Q149" s="450"/>
      <c r="R149" s="454" t="str">
        <f t="shared" si="10"/>
        <v/>
      </c>
      <c r="S149" s="457" t="str">
        <f t="shared" si="12"/>
        <v xml:space="preserve"> </v>
      </c>
      <c r="T149" s="451"/>
      <c r="U149" s="451"/>
      <c r="V149" s="451"/>
      <c r="W149" s="451"/>
      <c r="X149" s="451"/>
      <c r="Y149" s="451"/>
      <c r="Z149" s="446"/>
      <c r="AA149" s="451"/>
      <c r="AB149" s="452"/>
      <c r="AC149" s="450"/>
      <c r="AD149" s="450"/>
      <c r="AE149" s="450"/>
      <c r="AF149" s="451"/>
      <c r="AG149" s="456" t="str">
        <f t="shared" si="11"/>
        <v/>
      </c>
      <c r="AH149" s="457" t="str">
        <f t="shared" si="13"/>
        <v xml:space="preserve"> </v>
      </c>
      <c r="AI149" s="451"/>
      <c r="AZ149" s="436">
        <v>9</v>
      </c>
      <c r="BA149" s="436">
        <v>7</v>
      </c>
      <c r="BB149" s="436">
        <v>1</v>
      </c>
      <c r="BC149" s="437" t="str">
        <f t="shared" si="14"/>
        <v>971</v>
      </c>
      <c r="BD149" s="436" t="s">
        <v>94</v>
      </c>
    </row>
    <row r="150" spans="1:56">
      <c r="A150" s="448"/>
      <c r="B150" s="449"/>
      <c r="C150" s="448"/>
      <c r="D150" s="449"/>
      <c r="E150" s="449"/>
      <c r="F150" s="448"/>
      <c r="G150" s="448"/>
      <c r="H150" s="448"/>
      <c r="I150" s="449"/>
      <c r="J150" s="448"/>
      <c r="K150" s="450"/>
      <c r="L150" s="451"/>
      <c r="M150" s="451"/>
      <c r="N150" s="451"/>
      <c r="O150" s="450"/>
      <c r="P150" s="451"/>
      <c r="Q150" s="450"/>
      <c r="R150" s="454" t="str">
        <f t="shared" si="10"/>
        <v/>
      </c>
      <c r="S150" s="457" t="str">
        <f t="shared" si="12"/>
        <v xml:space="preserve"> </v>
      </c>
      <c r="T150" s="451"/>
      <c r="U150" s="451"/>
      <c r="V150" s="451"/>
      <c r="W150" s="451"/>
      <c r="X150" s="451"/>
      <c r="Y150" s="451"/>
      <c r="Z150" s="446"/>
      <c r="AA150" s="451"/>
      <c r="AB150" s="452"/>
      <c r="AC150" s="450"/>
      <c r="AD150" s="450"/>
      <c r="AE150" s="450"/>
      <c r="AF150" s="451"/>
      <c r="AG150" s="456" t="str">
        <f t="shared" si="11"/>
        <v/>
      </c>
      <c r="AH150" s="457" t="str">
        <f t="shared" si="13"/>
        <v xml:space="preserve"> </v>
      </c>
      <c r="AI150" s="451"/>
      <c r="AZ150" s="436">
        <v>9</v>
      </c>
      <c r="BA150" s="436">
        <v>6</v>
      </c>
      <c r="BB150" s="436">
        <v>10</v>
      </c>
      <c r="BC150" s="437" t="str">
        <f t="shared" si="14"/>
        <v>9610</v>
      </c>
      <c r="BD150" s="436" t="s">
        <v>94</v>
      </c>
    </row>
    <row r="151" spans="1:56">
      <c r="A151" s="448"/>
      <c r="B151" s="449"/>
      <c r="C151" s="448"/>
      <c r="D151" s="449"/>
      <c r="E151" s="449"/>
      <c r="F151" s="448"/>
      <c r="G151" s="448"/>
      <c r="H151" s="448"/>
      <c r="I151" s="449"/>
      <c r="J151" s="448"/>
      <c r="K151" s="450"/>
      <c r="L151" s="451"/>
      <c r="M151" s="451"/>
      <c r="N151" s="451"/>
      <c r="O151" s="450"/>
      <c r="P151" s="451"/>
      <c r="Q151" s="450"/>
      <c r="R151" s="454" t="str">
        <f t="shared" si="10"/>
        <v/>
      </c>
      <c r="S151" s="457" t="str">
        <f t="shared" si="12"/>
        <v xml:space="preserve"> </v>
      </c>
      <c r="T151" s="451"/>
      <c r="U151" s="451"/>
      <c r="V151" s="451"/>
      <c r="W151" s="451"/>
      <c r="X151" s="451"/>
      <c r="Y151" s="451"/>
      <c r="Z151" s="446"/>
      <c r="AA151" s="451"/>
      <c r="AB151" s="452"/>
      <c r="AC151" s="450"/>
      <c r="AD151" s="450"/>
      <c r="AE151" s="450"/>
      <c r="AF151" s="451"/>
      <c r="AG151" s="456" t="str">
        <f t="shared" si="11"/>
        <v/>
      </c>
      <c r="AH151" s="457" t="str">
        <f t="shared" si="13"/>
        <v xml:space="preserve"> </v>
      </c>
      <c r="AI151" s="451"/>
      <c r="AZ151" s="436">
        <v>9</v>
      </c>
      <c r="BA151" s="436">
        <v>6</v>
      </c>
      <c r="BB151" s="436">
        <v>9</v>
      </c>
      <c r="BC151" s="437" t="str">
        <f t="shared" si="14"/>
        <v>969</v>
      </c>
      <c r="BD151" s="436" t="s">
        <v>94</v>
      </c>
    </row>
    <row r="152" spans="1:56">
      <c r="A152" s="448"/>
      <c r="B152" s="449"/>
      <c r="C152" s="448"/>
      <c r="D152" s="449"/>
      <c r="E152" s="449"/>
      <c r="F152" s="448"/>
      <c r="G152" s="448"/>
      <c r="H152" s="448"/>
      <c r="I152" s="449"/>
      <c r="J152" s="448"/>
      <c r="K152" s="450"/>
      <c r="L152" s="451"/>
      <c r="M152" s="451"/>
      <c r="N152" s="451"/>
      <c r="O152" s="450"/>
      <c r="P152" s="451"/>
      <c r="Q152" s="450"/>
      <c r="R152" s="454" t="str">
        <f t="shared" si="10"/>
        <v/>
      </c>
      <c r="S152" s="457" t="str">
        <f t="shared" si="12"/>
        <v xml:space="preserve"> </v>
      </c>
      <c r="T152" s="451"/>
      <c r="U152" s="451"/>
      <c r="V152" s="451"/>
      <c r="W152" s="451"/>
      <c r="X152" s="451"/>
      <c r="Y152" s="451"/>
      <c r="Z152" s="446"/>
      <c r="AA152" s="451"/>
      <c r="AB152" s="452"/>
      <c r="AC152" s="450"/>
      <c r="AD152" s="450"/>
      <c r="AE152" s="450"/>
      <c r="AF152" s="451"/>
      <c r="AG152" s="456" t="str">
        <f t="shared" si="11"/>
        <v/>
      </c>
      <c r="AH152" s="457" t="str">
        <f t="shared" si="13"/>
        <v xml:space="preserve"> </v>
      </c>
      <c r="AI152" s="451"/>
      <c r="AZ152" s="436">
        <v>9</v>
      </c>
      <c r="BA152" s="436">
        <v>6</v>
      </c>
      <c r="BB152" s="436">
        <v>8</v>
      </c>
      <c r="BC152" s="437" t="str">
        <f t="shared" si="14"/>
        <v>968</v>
      </c>
      <c r="BD152" s="436" t="s">
        <v>94</v>
      </c>
    </row>
    <row r="153" spans="1:56">
      <c r="A153" s="448"/>
      <c r="B153" s="449"/>
      <c r="C153" s="448"/>
      <c r="D153" s="449"/>
      <c r="E153" s="449"/>
      <c r="F153" s="448"/>
      <c r="G153" s="448"/>
      <c r="H153" s="448"/>
      <c r="I153" s="449"/>
      <c r="J153" s="448"/>
      <c r="K153" s="450"/>
      <c r="L153" s="451"/>
      <c r="M153" s="451"/>
      <c r="N153" s="451"/>
      <c r="O153" s="450"/>
      <c r="P153" s="451"/>
      <c r="Q153" s="450"/>
      <c r="R153" s="454" t="str">
        <f t="shared" si="10"/>
        <v/>
      </c>
      <c r="S153" s="457" t="str">
        <f t="shared" si="12"/>
        <v xml:space="preserve"> </v>
      </c>
      <c r="T153" s="451"/>
      <c r="U153" s="451"/>
      <c r="V153" s="451"/>
      <c r="W153" s="451"/>
      <c r="X153" s="451"/>
      <c r="Y153" s="451"/>
      <c r="Z153" s="446"/>
      <c r="AA153" s="451"/>
      <c r="AB153" s="452"/>
      <c r="AC153" s="450"/>
      <c r="AD153" s="450"/>
      <c r="AE153" s="450"/>
      <c r="AF153" s="451"/>
      <c r="AG153" s="456" t="str">
        <f t="shared" si="11"/>
        <v/>
      </c>
      <c r="AH153" s="457" t="str">
        <f t="shared" si="13"/>
        <v xml:space="preserve"> </v>
      </c>
      <c r="AI153" s="451"/>
      <c r="AZ153" s="436">
        <v>9</v>
      </c>
      <c r="BA153" s="436">
        <v>6</v>
      </c>
      <c r="BB153" s="436">
        <v>7</v>
      </c>
      <c r="BC153" s="437" t="str">
        <f t="shared" si="14"/>
        <v>967</v>
      </c>
      <c r="BD153" s="436" t="s">
        <v>94</v>
      </c>
    </row>
    <row r="154" spans="1:56">
      <c r="A154" s="448"/>
      <c r="B154" s="449"/>
      <c r="C154" s="448"/>
      <c r="D154" s="449"/>
      <c r="E154" s="449"/>
      <c r="F154" s="448"/>
      <c r="G154" s="448"/>
      <c r="H154" s="448"/>
      <c r="I154" s="449"/>
      <c r="J154" s="448"/>
      <c r="K154" s="450"/>
      <c r="L154" s="451"/>
      <c r="M154" s="451"/>
      <c r="N154" s="451"/>
      <c r="O154" s="450"/>
      <c r="P154" s="451"/>
      <c r="Q154" s="450"/>
      <c r="R154" s="454" t="str">
        <f t="shared" si="10"/>
        <v/>
      </c>
      <c r="S154" s="457" t="str">
        <f t="shared" si="12"/>
        <v xml:space="preserve"> </v>
      </c>
      <c r="T154" s="451"/>
      <c r="U154" s="451"/>
      <c r="V154" s="451"/>
      <c r="W154" s="451"/>
      <c r="X154" s="451"/>
      <c r="Y154" s="451"/>
      <c r="Z154" s="446"/>
      <c r="AA154" s="451"/>
      <c r="AB154" s="452"/>
      <c r="AC154" s="450"/>
      <c r="AD154" s="450"/>
      <c r="AE154" s="450"/>
      <c r="AF154" s="451"/>
      <c r="AG154" s="456" t="str">
        <f t="shared" si="11"/>
        <v/>
      </c>
      <c r="AH154" s="457" t="str">
        <f t="shared" si="13"/>
        <v xml:space="preserve"> </v>
      </c>
      <c r="AI154" s="451"/>
      <c r="AZ154" s="436">
        <v>9</v>
      </c>
      <c r="BA154" s="436">
        <v>6</v>
      </c>
      <c r="BB154" s="436">
        <v>6</v>
      </c>
      <c r="BC154" s="437" t="str">
        <f t="shared" si="14"/>
        <v>966</v>
      </c>
      <c r="BD154" s="436" t="s">
        <v>94</v>
      </c>
    </row>
    <row r="155" spans="1:56">
      <c r="A155" s="448"/>
      <c r="B155" s="449"/>
      <c r="C155" s="448"/>
      <c r="D155" s="449"/>
      <c r="E155" s="449"/>
      <c r="F155" s="448"/>
      <c r="G155" s="448"/>
      <c r="H155" s="448"/>
      <c r="I155" s="449"/>
      <c r="J155" s="448"/>
      <c r="K155" s="450"/>
      <c r="L155" s="451"/>
      <c r="M155" s="451"/>
      <c r="N155" s="451"/>
      <c r="O155" s="450"/>
      <c r="P155" s="451"/>
      <c r="Q155" s="450"/>
      <c r="R155" s="454" t="str">
        <f t="shared" si="10"/>
        <v/>
      </c>
      <c r="S155" s="457" t="str">
        <f t="shared" si="12"/>
        <v xml:space="preserve"> </v>
      </c>
      <c r="T155" s="451"/>
      <c r="U155" s="451"/>
      <c r="V155" s="451"/>
      <c r="W155" s="451"/>
      <c r="X155" s="451"/>
      <c r="Y155" s="451"/>
      <c r="Z155" s="446"/>
      <c r="AA155" s="451"/>
      <c r="AB155" s="452"/>
      <c r="AC155" s="450"/>
      <c r="AD155" s="450"/>
      <c r="AE155" s="450"/>
      <c r="AF155" s="451"/>
      <c r="AG155" s="456" t="str">
        <f t="shared" si="11"/>
        <v/>
      </c>
      <c r="AH155" s="457" t="str">
        <f t="shared" si="13"/>
        <v xml:space="preserve"> </v>
      </c>
      <c r="AI155" s="451"/>
      <c r="AZ155" s="436">
        <v>9</v>
      </c>
      <c r="BA155" s="436">
        <v>6</v>
      </c>
      <c r="BB155" s="436">
        <v>5</v>
      </c>
      <c r="BC155" s="437" t="str">
        <f t="shared" si="14"/>
        <v>965</v>
      </c>
      <c r="BD155" s="436" t="s">
        <v>94</v>
      </c>
    </row>
    <row r="156" spans="1:56">
      <c r="A156" s="448"/>
      <c r="B156" s="449"/>
      <c r="C156" s="448"/>
      <c r="D156" s="449"/>
      <c r="E156" s="449"/>
      <c r="F156" s="448"/>
      <c r="G156" s="448"/>
      <c r="H156" s="448"/>
      <c r="I156" s="449"/>
      <c r="J156" s="448"/>
      <c r="K156" s="450"/>
      <c r="L156" s="451"/>
      <c r="M156" s="451"/>
      <c r="N156" s="451"/>
      <c r="O156" s="450"/>
      <c r="P156" s="451"/>
      <c r="Q156" s="450"/>
      <c r="R156" s="454" t="str">
        <f t="shared" si="10"/>
        <v/>
      </c>
      <c r="S156" s="457" t="str">
        <f t="shared" si="12"/>
        <v xml:space="preserve"> </v>
      </c>
      <c r="T156" s="451"/>
      <c r="U156" s="451"/>
      <c r="V156" s="451"/>
      <c r="W156" s="451"/>
      <c r="X156" s="451"/>
      <c r="Y156" s="451"/>
      <c r="Z156" s="446"/>
      <c r="AA156" s="451"/>
      <c r="AB156" s="452"/>
      <c r="AC156" s="450"/>
      <c r="AD156" s="450"/>
      <c r="AE156" s="450"/>
      <c r="AF156" s="451"/>
      <c r="AG156" s="456" t="str">
        <f t="shared" si="11"/>
        <v/>
      </c>
      <c r="AH156" s="457" t="str">
        <f t="shared" si="13"/>
        <v xml:space="preserve"> </v>
      </c>
      <c r="AI156" s="451"/>
      <c r="AZ156" s="436">
        <v>9</v>
      </c>
      <c r="BA156" s="436">
        <v>6</v>
      </c>
      <c r="BB156" s="436">
        <v>4</v>
      </c>
      <c r="BC156" s="437" t="str">
        <f t="shared" si="14"/>
        <v>964</v>
      </c>
      <c r="BD156" s="436" t="s">
        <v>94</v>
      </c>
    </row>
    <row r="157" spans="1:56">
      <c r="A157" s="448"/>
      <c r="B157" s="449"/>
      <c r="C157" s="448"/>
      <c r="D157" s="449"/>
      <c r="E157" s="449"/>
      <c r="F157" s="448"/>
      <c r="G157" s="448"/>
      <c r="H157" s="448"/>
      <c r="I157" s="449"/>
      <c r="J157" s="448"/>
      <c r="K157" s="450"/>
      <c r="L157" s="451"/>
      <c r="M157" s="451"/>
      <c r="N157" s="451"/>
      <c r="O157" s="450"/>
      <c r="P157" s="451"/>
      <c r="Q157" s="450"/>
      <c r="R157" s="454" t="str">
        <f t="shared" si="10"/>
        <v/>
      </c>
      <c r="S157" s="457" t="str">
        <f t="shared" si="12"/>
        <v xml:space="preserve"> </v>
      </c>
      <c r="T157" s="451"/>
      <c r="U157" s="451"/>
      <c r="V157" s="451"/>
      <c r="W157" s="451"/>
      <c r="X157" s="451"/>
      <c r="Y157" s="451"/>
      <c r="Z157" s="446"/>
      <c r="AA157" s="451"/>
      <c r="AB157" s="452"/>
      <c r="AC157" s="450"/>
      <c r="AD157" s="450"/>
      <c r="AE157" s="450"/>
      <c r="AF157" s="451"/>
      <c r="AG157" s="456" t="str">
        <f t="shared" si="11"/>
        <v/>
      </c>
      <c r="AH157" s="457" t="str">
        <f t="shared" si="13"/>
        <v xml:space="preserve"> </v>
      </c>
      <c r="AI157" s="451"/>
      <c r="AZ157" s="436">
        <v>9</v>
      </c>
      <c r="BA157" s="436">
        <v>6</v>
      </c>
      <c r="BB157" s="436">
        <v>3</v>
      </c>
      <c r="BC157" s="437" t="str">
        <f t="shared" si="14"/>
        <v>963</v>
      </c>
      <c r="BD157" s="436" t="s">
        <v>94</v>
      </c>
    </row>
    <row r="158" spans="1:56">
      <c r="A158" s="448"/>
      <c r="B158" s="449"/>
      <c r="C158" s="448"/>
      <c r="D158" s="449"/>
      <c r="E158" s="449"/>
      <c r="F158" s="448"/>
      <c r="G158" s="448"/>
      <c r="H158" s="448"/>
      <c r="I158" s="449"/>
      <c r="J158" s="448"/>
      <c r="K158" s="450"/>
      <c r="L158" s="451"/>
      <c r="M158" s="451"/>
      <c r="N158" s="451"/>
      <c r="O158" s="450"/>
      <c r="P158" s="451"/>
      <c r="Q158" s="450"/>
      <c r="R158" s="454" t="str">
        <f t="shared" ref="R158:R221" si="15">+K158&amp;O158&amp;Q158</f>
        <v/>
      </c>
      <c r="S158" s="457" t="str">
        <f t="shared" si="12"/>
        <v xml:space="preserve"> </v>
      </c>
      <c r="T158" s="451"/>
      <c r="U158" s="451"/>
      <c r="V158" s="451"/>
      <c r="W158" s="451"/>
      <c r="X158" s="451"/>
      <c r="Y158" s="451"/>
      <c r="Z158" s="446"/>
      <c r="AA158" s="451"/>
      <c r="AB158" s="452"/>
      <c r="AC158" s="450"/>
      <c r="AD158" s="450"/>
      <c r="AE158" s="450"/>
      <c r="AF158" s="451"/>
      <c r="AG158" s="456" t="str">
        <f t="shared" ref="AG158:AG221" si="16">+AC158&amp;AD158&amp;AE158</f>
        <v/>
      </c>
      <c r="AH158" s="457" t="str">
        <f t="shared" si="13"/>
        <v xml:space="preserve"> </v>
      </c>
      <c r="AI158" s="451"/>
      <c r="AZ158" s="436">
        <v>9</v>
      </c>
      <c r="BA158" s="436">
        <v>6</v>
      </c>
      <c r="BB158" s="436">
        <v>2</v>
      </c>
      <c r="BC158" s="437" t="str">
        <f t="shared" si="14"/>
        <v>962</v>
      </c>
      <c r="BD158" s="436" t="s">
        <v>94</v>
      </c>
    </row>
    <row r="159" spans="1:56">
      <c r="A159" s="448"/>
      <c r="B159" s="449"/>
      <c r="C159" s="448"/>
      <c r="D159" s="449"/>
      <c r="E159" s="449"/>
      <c r="F159" s="448"/>
      <c r="G159" s="448"/>
      <c r="H159" s="448"/>
      <c r="I159" s="449"/>
      <c r="J159" s="448"/>
      <c r="K159" s="450"/>
      <c r="L159" s="451"/>
      <c r="M159" s="451"/>
      <c r="N159" s="451"/>
      <c r="O159" s="450"/>
      <c r="P159" s="451"/>
      <c r="Q159" s="450"/>
      <c r="R159" s="454" t="str">
        <f t="shared" si="15"/>
        <v/>
      </c>
      <c r="S159" s="457" t="str">
        <f t="shared" si="12"/>
        <v xml:space="preserve"> </v>
      </c>
      <c r="T159" s="451"/>
      <c r="U159" s="451"/>
      <c r="V159" s="451"/>
      <c r="W159" s="451"/>
      <c r="X159" s="451"/>
      <c r="Y159" s="451"/>
      <c r="Z159" s="446"/>
      <c r="AA159" s="451"/>
      <c r="AB159" s="452"/>
      <c r="AC159" s="450"/>
      <c r="AD159" s="450"/>
      <c r="AE159" s="450"/>
      <c r="AF159" s="451"/>
      <c r="AG159" s="456" t="str">
        <f t="shared" si="16"/>
        <v/>
      </c>
      <c r="AH159" s="457" t="str">
        <f t="shared" si="13"/>
        <v xml:space="preserve"> </v>
      </c>
      <c r="AI159" s="451"/>
      <c r="AZ159" s="436">
        <v>9</v>
      </c>
      <c r="BA159" s="436">
        <v>6</v>
      </c>
      <c r="BB159" s="436">
        <v>1</v>
      </c>
      <c r="BC159" s="437" t="str">
        <f t="shared" si="14"/>
        <v>961</v>
      </c>
      <c r="BD159" s="436" t="s">
        <v>94</v>
      </c>
    </row>
    <row r="160" spans="1:56">
      <c r="A160" s="448"/>
      <c r="B160" s="449"/>
      <c r="C160" s="448"/>
      <c r="D160" s="449"/>
      <c r="E160" s="449"/>
      <c r="F160" s="448"/>
      <c r="G160" s="448"/>
      <c r="H160" s="448"/>
      <c r="I160" s="449"/>
      <c r="J160" s="448"/>
      <c r="K160" s="450"/>
      <c r="L160" s="451"/>
      <c r="M160" s="451"/>
      <c r="N160" s="451"/>
      <c r="O160" s="450"/>
      <c r="P160" s="451"/>
      <c r="Q160" s="450"/>
      <c r="R160" s="454" t="str">
        <f t="shared" si="15"/>
        <v/>
      </c>
      <c r="S160" s="457" t="str">
        <f t="shared" si="12"/>
        <v xml:space="preserve"> </v>
      </c>
      <c r="T160" s="451"/>
      <c r="U160" s="451"/>
      <c r="V160" s="451"/>
      <c r="W160" s="451"/>
      <c r="X160" s="451"/>
      <c r="Y160" s="451"/>
      <c r="Z160" s="446"/>
      <c r="AA160" s="451"/>
      <c r="AB160" s="452"/>
      <c r="AC160" s="450"/>
      <c r="AD160" s="450"/>
      <c r="AE160" s="450"/>
      <c r="AF160" s="451"/>
      <c r="AG160" s="456" t="str">
        <f t="shared" si="16"/>
        <v/>
      </c>
      <c r="AH160" s="457" t="str">
        <f t="shared" si="13"/>
        <v xml:space="preserve"> </v>
      </c>
      <c r="AI160" s="451"/>
      <c r="AZ160" s="436">
        <v>9</v>
      </c>
      <c r="BA160" s="436">
        <v>5</v>
      </c>
      <c r="BB160" s="436">
        <v>10</v>
      </c>
      <c r="BC160" s="437" t="str">
        <f t="shared" si="14"/>
        <v>9510</v>
      </c>
      <c r="BD160" s="436" t="s">
        <v>94</v>
      </c>
    </row>
    <row r="161" spans="1:56">
      <c r="A161" s="448"/>
      <c r="B161" s="449"/>
      <c r="C161" s="448"/>
      <c r="D161" s="449"/>
      <c r="E161" s="449"/>
      <c r="F161" s="448"/>
      <c r="G161" s="448"/>
      <c r="H161" s="448"/>
      <c r="I161" s="449"/>
      <c r="J161" s="448"/>
      <c r="K161" s="450"/>
      <c r="L161" s="451"/>
      <c r="M161" s="451"/>
      <c r="N161" s="451"/>
      <c r="O161" s="450"/>
      <c r="P161" s="451"/>
      <c r="Q161" s="450"/>
      <c r="R161" s="454" t="str">
        <f t="shared" si="15"/>
        <v/>
      </c>
      <c r="S161" s="457" t="str">
        <f t="shared" si="12"/>
        <v xml:space="preserve"> </v>
      </c>
      <c r="T161" s="451"/>
      <c r="U161" s="451"/>
      <c r="V161" s="451"/>
      <c r="W161" s="451"/>
      <c r="X161" s="451"/>
      <c r="Y161" s="451"/>
      <c r="Z161" s="446"/>
      <c r="AA161" s="451"/>
      <c r="AB161" s="452"/>
      <c r="AC161" s="450"/>
      <c r="AD161" s="450"/>
      <c r="AE161" s="450"/>
      <c r="AF161" s="451"/>
      <c r="AG161" s="456" t="str">
        <f t="shared" si="16"/>
        <v/>
      </c>
      <c r="AH161" s="457" t="str">
        <f t="shared" si="13"/>
        <v xml:space="preserve"> </v>
      </c>
      <c r="AI161" s="451"/>
      <c r="AZ161" s="436">
        <v>9</v>
      </c>
      <c r="BA161" s="436">
        <v>5</v>
      </c>
      <c r="BB161" s="436">
        <v>9</v>
      </c>
      <c r="BC161" s="437" t="str">
        <f t="shared" si="14"/>
        <v>959</v>
      </c>
      <c r="BD161" s="436" t="s">
        <v>94</v>
      </c>
    </row>
    <row r="162" spans="1:56">
      <c r="A162" s="448"/>
      <c r="B162" s="449"/>
      <c r="C162" s="448"/>
      <c r="D162" s="449"/>
      <c r="E162" s="449"/>
      <c r="F162" s="448"/>
      <c r="G162" s="448"/>
      <c r="H162" s="448"/>
      <c r="I162" s="449"/>
      <c r="J162" s="448"/>
      <c r="K162" s="450"/>
      <c r="L162" s="451"/>
      <c r="M162" s="451"/>
      <c r="N162" s="451"/>
      <c r="O162" s="450"/>
      <c r="P162" s="451"/>
      <c r="Q162" s="450"/>
      <c r="R162" s="454" t="str">
        <f t="shared" si="15"/>
        <v/>
      </c>
      <c r="S162" s="457" t="str">
        <f t="shared" si="12"/>
        <v xml:space="preserve"> </v>
      </c>
      <c r="T162" s="451"/>
      <c r="U162" s="451"/>
      <c r="V162" s="451"/>
      <c r="W162" s="451"/>
      <c r="X162" s="451"/>
      <c r="Y162" s="451"/>
      <c r="Z162" s="446"/>
      <c r="AA162" s="451"/>
      <c r="AB162" s="452"/>
      <c r="AC162" s="450"/>
      <c r="AD162" s="450"/>
      <c r="AE162" s="450"/>
      <c r="AF162" s="451"/>
      <c r="AG162" s="456" t="str">
        <f t="shared" si="16"/>
        <v/>
      </c>
      <c r="AH162" s="457" t="str">
        <f t="shared" si="13"/>
        <v xml:space="preserve"> </v>
      </c>
      <c r="AI162" s="451"/>
      <c r="AZ162" s="436">
        <v>9</v>
      </c>
      <c r="BA162" s="436">
        <v>5</v>
      </c>
      <c r="BB162" s="436">
        <v>8</v>
      </c>
      <c r="BC162" s="437" t="str">
        <f t="shared" si="14"/>
        <v>958</v>
      </c>
      <c r="BD162" s="436" t="s">
        <v>94</v>
      </c>
    </row>
    <row r="163" spans="1:56">
      <c r="A163" s="448"/>
      <c r="B163" s="449"/>
      <c r="C163" s="448"/>
      <c r="D163" s="449"/>
      <c r="E163" s="449"/>
      <c r="F163" s="448"/>
      <c r="G163" s="448"/>
      <c r="H163" s="448"/>
      <c r="I163" s="449"/>
      <c r="J163" s="448"/>
      <c r="K163" s="450"/>
      <c r="L163" s="451"/>
      <c r="M163" s="451"/>
      <c r="N163" s="451"/>
      <c r="O163" s="450"/>
      <c r="P163" s="451"/>
      <c r="Q163" s="450"/>
      <c r="R163" s="454" t="str">
        <f t="shared" si="15"/>
        <v/>
      </c>
      <c r="S163" s="457" t="str">
        <f t="shared" si="12"/>
        <v xml:space="preserve"> </v>
      </c>
      <c r="T163" s="451"/>
      <c r="U163" s="451"/>
      <c r="V163" s="451"/>
      <c r="W163" s="451"/>
      <c r="X163" s="451"/>
      <c r="Y163" s="451"/>
      <c r="Z163" s="446"/>
      <c r="AA163" s="451"/>
      <c r="AB163" s="452"/>
      <c r="AC163" s="450"/>
      <c r="AD163" s="450"/>
      <c r="AE163" s="450"/>
      <c r="AF163" s="451"/>
      <c r="AG163" s="456" t="str">
        <f t="shared" si="16"/>
        <v/>
      </c>
      <c r="AH163" s="457" t="str">
        <f t="shared" si="13"/>
        <v xml:space="preserve"> </v>
      </c>
      <c r="AI163" s="451"/>
      <c r="AZ163" s="436">
        <v>9</v>
      </c>
      <c r="BA163" s="436">
        <v>5</v>
      </c>
      <c r="BB163" s="436">
        <v>7</v>
      </c>
      <c r="BC163" s="437" t="str">
        <f t="shared" si="14"/>
        <v>957</v>
      </c>
      <c r="BD163" s="436" t="s">
        <v>94</v>
      </c>
    </row>
    <row r="164" spans="1:56">
      <c r="A164" s="448"/>
      <c r="B164" s="449"/>
      <c r="C164" s="448"/>
      <c r="D164" s="449"/>
      <c r="E164" s="449"/>
      <c r="F164" s="448"/>
      <c r="G164" s="448"/>
      <c r="H164" s="448"/>
      <c r="I164" s="449"/>
      <c r="J164" s="448"/>
      <c r="K164" s="450"/>
      <c r="L164" s="451"/>
      <c r="M164" s="451"/>
      <c r="N164" s="451"/>
      <c r="O164" s="450"/>
      <c r="P164" s="451"/>
      <c r="Q164" s="450"/>
      <c r="R164" s="454" t="str">
        <f t="shared" si="15"/>
        <v/>
      </c>
      <c r="S164" s="457" t="str">
        <f t="shared" si="12"/>
        <v xml:space="preserve"> </v>
      </c>
      <c r="T164" s="451"/>
      <c r="U164" s="451"/>
      <c r="V164" s="451"/>
      <c r="W164" s="451"/>
      <c r="X164" s="451"/>
      <c r="Y164" s="451"/>
      <c r="Z164" s="446"/>
      <c r="AA164" s="451"/>
      <c r="AB164" s="452"/>
      <c r="AC164" s="450"/>
      <c r="AD164" s="450"/>
      <c r="AE164" s="450"/>
      <c r="AF164" s="451"/>
      <c r="AG164" s="456" t="str">
        <f t="shared" si="16"/>
        <v/>
      </c>
      <c r="AH164" s="457" t="str">
        <f t="shared" si="13"/>
        <v xml:space="preserve"> </v>
      </c>
      <c r="AI164" s="451"/>
      <c r="AZ164" s="436">
        <v>9</v>
      </c>
      <c r="BA164" s="436">
        <v>5</v>
      </c>
      <c r="BB164" s="436">
        <v>6</v>
      </c>
      <c r="BC164" s="437" t="str">
        <f t="shared" si="14"/>
        <v>956</v>
      </c>
      <c r="BD164" s="436" t="s">
        <v>94</v>
      </c>
    </row>
    <row r="165" spans="1:56">
      <c r="A165" s="448"/>
      <c r="B165" s="449"/>
      <c r="C165" s="448"/>
      <c r="D165" s="449"/>
      <c r="E165" s="449"/>
      <c r="F165" s="448"/>
      <c r="G165" s="448"/>
      <c r="H165" s="448"/>
      <c r="I165" s="449"/>
      <c r="J165" s="448"/>
      <c r="K165" s="450"/>
      <c r="L165" s="451"/>
      <c r="M165" s="451"/>
      <c r="N165" s="451"/>
      <c r="O165" s="450"/>
      <c r="P165" s="451"/>
      <c r="Q165" s="450"/>
      <c r="R165" s="454" t="str">
        <f t="shared" si="15"/>
        <v/>
      </c>
      <c r="S165" s="457" t="str">
        <f t="shared" si="12"/>
        <v xml:space="preserve"> </v>
      </c>
      <c r="T165" s="451"/>
      <c r="U165" s="451"/>
      <c r="V165" s="451"/>
      <c r="W165" s="451"/>
      <c r="X165" s="451"/>
      <c r="Y165" s="451"/>
      <c r="Z165" s="446"/>
      <c r="AA165" s="451"/>
      <c r="AB165" s="452"/>
      <c r="AC165" s="450"/>
      <c r="AD165" s="450"/>
      <c r="AE165" s="450"/>
      <c r="AF165" s="451"/>
      <c r="AG165" s="456" t="str">
        <f t="shared" si="16"/>
        <v/>
      </c>
      <c r="AH165" s="457" t="str">
        <f t="shared" si="13"/>
        <v xml:space="preserve"> </v>
      </c>
      <c r="AI165" s="451"/>
      <c r="AZ165" s="436">
        <v>9</v>
      </c>
      <c r="BA165" s="436">
        <v>5</v>
      </c>
      <c r="BB165" s="436">
        <v>5</v>
      </c>
      <c r="BC165" s="437" t="str">
        <f t="shared" si="14"/>
        <v>955</v>
      </c>
      <c r="BD165" s="436" t="s">
        <v>94</v>
      </c>
    </row>
    <row r="166" spans="1:56">
      <c r="A166" s="448"/>
      <c r="B166" s="449"/>
      <c r="C166" s="448"/>
      <c r="D166" s="449"/>
      <c r="E166" s="449"/>
      <c r="F166" s="448"/>
      <c r="G166" s="448"/>
      <c r="H166" s="448"/>
      <c r="I166" s="449"/>
      <c r="J166" s="448"/>
      <c r="K166" s="450"/>
      <c r="L166" s="451"/>
      <c r="M166" s="451"/>
      <c r="N166" s="451"/>
      <c r="O166" s="450"/>
      <c r="P166" s="451"/>
      <c r="Q166" s="450"/>
      <c r="R166" s="454" t="str">
        <f t="shared" si="15"/>
        <v/>
      </c>
      <c r="S166" s="457" t="str">
        <f t="shared" si="12"/>
        <v xml:space="preserve"> </v>
      </c>
      <c r="T166" s="451"/>
      <c r="U166" s="451"/>
      <c r="V166" s="451"/>
      <c r="W166" s="451"/>
      <c r="X166" s="451"/>
      <c r="Y166" s="451"/>
      <c r="Z166" s="446"/>
      <c r="AA166" s="451"/>
      <c r="AB166" s="452"/>
      <c r="AC166" s="450"/>
      <c r="AD166" s="450"/>
      <c r="AE166" s="450"/>
      <c r="AF166" s="451"/>
      <c r="AG166" s="456" t="str">
        <f t="shared" si="16"/>
        <v/>
      </c>
      <c r="AH166" s="457" t="str">
        <f t="shared" si="13"/>
        <v xml:space="preserve"> </v>
      </c>
      <c r="AI166" s="451"/>
      <c r="AZ166" s="436">
        <v>9</v>
      </c>
      <c r="BA166" s="436">
        <v>5</v>
      </c>
      <c r="BB166" s="436">
        <v>4</v>
      </c>
      <c r="BC166" s="437" t="str">
        <f t="shared" si="14"/>
        <v>954</v>
      </c>
      <c r="BD166" s="436" t="s">
        <v>94</v>
      </c>
    </row>
    <row r="167" spans="1:56">
      <c r="A167" s="448"/>
      <c r="B167" s="449"/>
      <c r="C167" s="448"/>
      <c r="D167" s="449"/>
      <c r="E167" s="449"/>
      <c r="F167" s="448"/>
      <c r="G167" s="448"/>
      <c r="H167" s="448"/>
      <c r="I167" s="449"/>
      <c r="J167" s="448"/>
      <c r="K167" s="450"/>
      <c r="L167" s="451"/>
      <c r="M167" s="451"/>
      <c r="N167" s="451"/>
      <c r="O167" s="450"/>
      <c r="P167" s="451"/>
      <c r="Q167" s="450"/>
      <c r="R167" s="454" t="str">
        <f t="shared" si="15"/>
        <v/>
      </c>
      <c r="S167" s="457" t="str">
        <f t="shared" si="12"/>
        <v xml:space="preserve"> </v>
      </c>
      <c r="T167" s="451"/>
      <c r="U167" s="451"/>
      <c r="V167" s="451"/>
      <c r="W167" s="451"/>
      <c r="X167" s="451"/>
      <c r="Y167" s="451"/>
      <c r="Z167" s="446"/>
      <c r="AA167" s="451"/>
      <c r="AB167" s="452"/>
      <c r="AC167" s="450"/>
      <c r="AD167" s="450"/>
      <c r="AE167" s="450"/>
      <c r="AF167" s="451"/>
      <c r="AG167" s="456" t="str">
        <f t="shared" si="16"/>
        <v/>
      </c>
      <c r="AH167" s="457" t="str">
        <f t="shared" si="13"/>
        <v xml:space="preserve"> </v>
      </c>
      <c r="AI167" s="451"/>
      <c r="AZ167" s="436">
        <v>9</v>
      </c>
      <c r="BA167" s="436">
        <v>5</v>
      </c>
      <c r="BB167" s="436">
        <v>3</v>
      </c>
      <c r="BC167" s="437" t="str">
        <f t="shared" si="14"/>
        <v>953</v>
      </c>
      <c r="BD167" s="436" t="s">
        <v>94</v>
      </c>
    </row>
    <row r="168" spans="1:56">
      <c r="A168" s="448"/>
      <c r="B168" s="449"/>
      <c r="C168" s="448"/>
      <c r="D168" s="449"/>
      <c r="E168" s="449"/>
      <c r="F168" s="448"/>
      <c r="G168" s="448"/>
      <c r="H168" s="448"/>
      <c r="I168" s="449"/>
      <c r="J168" s="448"/>
      <c r="K168" s="450"/>
      <c r="L168" s="451"/>
      <c r="M168" s="451"/>
      <c r="N168" s="451"/>
      <c r="O168" s="450"/>
      <c r="P168" s="451"/>
      <c r="Q168" s="450"/>
      <c r="R168" s="454" t="str">
        <f t="shared" si="15"/>
        <v/>
      </c>
      <c r="S168" s="457" t="str">
        <f t="shared" si="12"/>
        <v xml:space="preserve"> </v>
      </c>
      <c r="T168" s="451"/>
      <c r="U168" s="451"/>
      <c r="V168" s="451"/>
      <c r="W168" s="451"/>
      <c r="X168" s="451"/>
      <c r="Y168" s="451"/>
      <c r="Z168" s="446"/>
      <c r="AA168" s="451"/>
      <c r="AB168" s="452"/>
      <c r="AC168" s="450"/>
      <c r="AD168" s="450"/>
      <c r="AE168" s="450"/>
      <c r="AF168" s="451"/>
      <c r="AG168" s="456" t="str">
        <f t="shared" si="16"/>
        <v/>
      </c>
      <c r="AH168" s="457" t="str">
        <f t="shared" si="13"/>
        <v xml:space="preserve"> </v>
      </c>
      <c r="AI168" s="451"/>
      <c r="AZ168" s="436">
        <v>9</v>
      </c>
      <c r="BA168" s="436">
        <v>5</v>
      </c>
      <c r="BB168" s="436">
        <v>2</v>
      </c>
      <c r="BC168" s="437" t="str">
        <f t="shared" si="14"/>
        <v>952</v>
      </c>
      <c r="BD168" s="436" t="s">
        <v>94</v>
      </c>
    </row>
    <row r="169" spans="1:56">
      <c r="A169" s="448"/>
      <c r="B169" s="449"/>
      <c r="C169" s="448"/>
      <c r="D169" s="449"/>
      <c r="E169" s="449"/>
      <c r="F169" s="448"/>
      <c r="G169" s="448"/>
      <c r="H169" s="448"/>
      <c r="I169" s="449"/>
      <c r="J169" s="448"/>
      <c r="K169" s="450"/>
      <c r="L169" s="451"/>
      <c r="M169" s="451"/>
      <c r="N169" s="451"/>
      <c r="O169" s="450"/>
      <c r="P169" s="451"/>
      <c r="Q169" s="450"/>
      <c r="R169" s="454" t="str">
        <f t="shared" si="15"/>
        <v/>
      </c>
      <c r="S169" s="457" t="str">
        <f t="shared" si="12"/>
        <v xml:space="preserve"> </v>
      </c>
      <c r="T169" s="451"/>
      <c r="U169" s="451"/>
      <c r="V169" s="451"/>
      <c r="W169" s="451"/>
      <c r="X169" s="451"/>
      <c r="Y169" s="451"/>
      <c r="Z169" s="446"/>
      <c r="AA169" s="451"/>
      <c r="AB169" s="452"/>
      <c r="AC169" s="450"/>
      <c r="AD169" s="450"/>
      <c r="AE169" s="450"/>
      <c r="AF169" s="451"/>
      <c r="AG169" s="456" t="str">
        <f t="shared" si="16"/>
        <v/>
      </c>
      <c r="AH169" s="457" t="str">
        <f t="shared" si="13"/>
        <v xml:space="preserve"> </v>
      </c>
      <c r="AI169" s="451"/>
      <c r="AZ169" s="436">
        <v>9</v>
      </c>
      <c r="BA169" s="436">
        <v>5</v>
      </c>
      <c r="BB169" s="436">
        <v>1</v>
      </c>
      <c r="BC169" s="437" t="str">
        <f t="shared" si="14"/>
        <v>951</v>
      </c>
      <c r="BD169" s="436" t="s">
        <v>96</v>
      </c>
    </row>
    <row r="170" spans="1:56">
      <c r="A170" s="448"/>
      <c r="B170" s="449"/>
      <c r="C170" s="448"/>
      <c r="D170" s="449"/>
      <c r="E170" s="449"/>
      <c r="F170" s="448"/>
      <c r="G170" s="448"/>
      <c r="H170" s="448"/>
      <c r="I170" s="449"/>
      <c r="J170" s="448"/>
      <c r="K170" s="450"/>
      <c r="L170" s="451"/>
      <c r="M170" s="451"/>
      <c r="N170" s="451"/>
      <c r="O170" s="450"/>
      <c r="P170" s="451"/>
      <c r="Q170" s="450"/>
      <c r="R170" s="454" t="str">
        <f t="shared" si="15"/>
        <v/>
      </c>
      <c r="S170" s="457" t="str">
        <f t="shared" si="12"/>
        <v xml:space="preserve"> </v>
      </c>
      <c r="T170" s="451"/>
      <c r="U170" s="451"/>
      <c r="V170" s="451"/>
      <c r="W170" s="451"/>
      <c r="X170" s="451"/>
      <c r="Y170" s="451"/>
      <c r="Z170" s="446"/>
      <c r="AA170" s="451"/>
      <c r="AB170" s="452"/>
      <c r="AC170" s="450"/>
      <c r="AD170" s="450"/>
      <c r="AE170" s="450"/>
      <c r="AF170" s="451"/>
      <c r="AG170" s="456" t="str">
        <f t="shared" si="16"/>
        <v/>
      </c>
      <c r="AH170" s="457" t="str">
        <f t="shared" si="13"/>
        <v xml:space="preserve"> </v>
      </c>
      <c r="AI170" s="451"/>
      <c r="AZ170" s="436">
        <v>9</v>
      </c>
      <c r="BA170" s="436">
        <v>4</v>
      </c>
      <c r="BB170" s="436">
        <v>10</v>
      </c>
      <c r="BC170" s="437" t="str">
        <f t="shared" si="14"/>
        <v>9410</v>
      </c>
      <c r="BD170" s="436" t="s">
        <v>94</v>
      </c>
    </row>
    <row r="171" spans="1:56">
      <c r="A171" s="448"/>
      <c r="B171" s="449"/>
      <c r="C171" s="448"/>
      <c r="D171" s="449"/>
      <c r="E171" s="449"/>
      <c r="F171" s="448"/>
      <c r="G171" s="448"/>
      <c r="H171" s="448"/>
      <c r="I171" s="449"/>
      <c r="J171" s="448"/>
      <c r="K171" s="450"/>
      <c r="L171" s="451"/>
      <c r="M171" s="451"/>
      <c r="N171" s="451"/>
      <c r="O171" s="450"/>
      <c r="P171" s="451"/>
      <c r="Q171" s="450"/>
      <c r="R171" s="454" t="str">
        <f t="shared" si="15"/>
        <v/>
      </c>
      <c r="S171" s="457" t="str">
        <f t="shared" si="12"/>
        <v xml:space="preserve"> </v>
      </c>
      <c r="T171" s="451"/>
      <c r="U171" s="451"/>
      <c r="V171" s="451"/>
      <c r="W171" s="451"/>
      <c r="X171" s="451"/>
      <c r="Y171" s="451"/>
      <c r="Z171" s="446"/>
      <c r="AA171" s="451"/>
      <c r="AB171" s="452"/>
      <c r="AC171" s="450"/>
      <c r="AD171" s="450"/>
      <c r="AE171" s="450"/>
      <c r="AF171" s="451"/>
      <c r="AG171" s="456" t="str">
        <f t="shared" si="16"/>
        <v/>
      </c>
      <c r="AH171" s="457" t="str">
        <f t="shared" si="13"/>
        <v xml:space="preserve"> </v>
      </c>
      <c r="AI171" s="451"/>
      <c r="AZ171" s="436">
        <v>9</v>
      </c>
      <c r="BA171" s="436">
        <v>4</v>
      </c>
      <c r="BB171" s="436">
        <v>9</v>
      </c>
      <c r="BC171" s="437" t="str">
        <f t="shared" si="14"/>
        <v>949</v>
      </c>
      <c r="BD171" s="436" t="s">
        <v>94</v>
      </c>
    </row>
    <row r="172" spans="1:56">
      <c r="A172" s="448"/>
      <c r="B172" s="449"/>
      <c r="C172" s="448"/>
      <c r="D172" s="449"/>
      <c r="E172" s="449"/>
      <c r="F172" s="448"/>
      <c r="G172" s="448"/>
      <c r="H172" s="448"/>
      <c r="I172" s="449"/>
      <c r="J172" s="448"/>
      <c r="K172" s="450"/>
      <c r="L172" s="451"/>
      <c r="M172" s="451"/>
      <c r="N172" s="451"/>
      <c r="O172" s="450"/>
      <c r="P172" s="451"/>
      <c r="Q172" s="450"/>
      <c r="R172" s="454" t="str">
        <f t="shared" si="15"/>
        <v/>
      </c>
      <c r="S172" s="457" t="str">
        <f t="shared" si="12"/>
        <v xml:space="preserve"> </v>
      </c>
      <c r="T172" s="451"/>
      <c r="U172" s="451"/>
      <c r="V172" s="451"/>
      <c r="W172" s="451"/>
      <c r="X172" s="451"/>
      <c r="Y172" s="451"/>
      <c r="Z172" s="446"/>
      <c r="AA172" s="451"/>
      <c r="AB172" s="452"/>
      <c r="AC172" s="450"/>
      <c r="AD172" s="450"/>
      <c r="AE172" s="450"/>
      <c r="AF172" s="451"/>
      <c r="AG172" s="456" t="str">
        <f t="shared" si="16"/>
        <v/>
      </c>
      <c r="AH172" s="457" t="str">
        <f t="shared" si="13"/>
        <v xml:space="preserve"> </v>
      </c>
      <c r="AI172" s="451"/>
      <c r="AZ172" s="436">
        <v>9</v>
      </c>
      <c r="BA172" s="436">
        <v>4</v>
      </c>
      <c r="BB172" s="436">
        <v>8</v>
      </c>
      <c r="BC172" s="437" t="str">
        <f t="shared" si="14"/>
        <v>948</v>
      </c>
      <c r="BD172" s="436" t="s">
        <v>94</v>
      </c>
    </row>
    <row r="173" spans="1:56">
      <c r="A173" s="448"/>
      <c r="B173" s="449"/>
      <c r="C173" s="448"/>
      <c r="D173" s="449"/>
      <c r="E173" s="449"/>
      <c r="F173" s="448"/>
      <c r="G173" s="448"/>
      <c r="H173" s="448"/>
      <c r="I173" s="449"/>
      <c r="J173" s="448"/>
      <c r="K173" s="450"/>
      <c r="L173" s="451"/>
      <c r="M173" s="451"/>
      <c r="N173" s="451"/>
      <c r="O173" s="450"/>
      <c r="P173" s="451"/>
      <c r="Q173" s="450"/>
      <c r="R173" s="454" t="str">
        <f t="shared" si="15"/>
        <v/>
      </c>
      <c r="S173" s="457" t="str">
        <f t="shared" si="12"/>
        <v xml:space="preserve"> </v>
      </c>
      <c r="T173" s="451"/>
      <c r="U173" s="451"/>
      <c r="V173" s="451"/>
      <c r="W173" s="451"/>
      <c r="X173" s="451"/>
      <c r="Y173" s="451"/>
      <c r="Z173" s="446"/>
      <c r="AA173" s="451"/>
      <c r="AB173" s="452"/>
      <c r="AC173" s="450"/>
      <c r="AD173" s="450"/>
      <c r="AE173" s="450"/>
      <c r="AF173" s="451"/>
      <c r="AG173" s="456" t="str">
        <f t="shared" si="16"/>
        <v/>
      </c>
      <c r="AH173" s="457" t="str">
        <f t="shared" si="13"/>
        <v xml:space="preserve"> </v>
      </c>
      <c r="AI173" s="451"/>
      <c r="AZ173" s="436">
        <v>9</v>
      </c>
      <c r="BA173" s="436">
        <v>4</v>
      </c>
      <c r="BB173" s="436">
        <v>7</v>
      </c>
      <c r="BC173" s="437" t="str">
        <f t="shared" si="14"/>
        <v>947</v>
      </c>
      <c r="BD173" s="436" t="s">
        <v>94</v>
      </c>
    </row>
    <row r="174" spans="1:56">
      <c r="A174" s="448"/>
      <c r="B174" s="449"/>
      <c r="C174" s="448"/>
      <c r="D174" s="449"/>
      <c r="E174" s="449"/>
      <c r="F174" s="448"/>
      <c r="G174" s="448"/>
      <c r="H174" s="448"/>
      <c r="I174" s="449"/>
      <c r="J174" s="448"/>
      <c r="K174" s="450"/>
      <c r="L174" s="451"/>
      <c r="M174" s="451"/>
      <c r="N174" s="451"/>
      <c r="O174" s="450"/>
      <c r="P174" s="451"/>
      <c r="Q174" s="450"/>
      <c r="R174" s="454" t="str">
        <f t="shared" si="15"/>
        <v/>
      </c>
      <c r="S174" s="457" t="str">
        <f t="shared" si="12"/>
        <v xml:space="preserve"> </v>
      </c>
      <c r="T174" s="451"/>
      <c r="U174" s="451"/>
      <c r="V174" s="451"/>
      <c r="W174" s="451"/>
      <c r="X174" s="451"/>
      <c r="Y174" s="451"/>
      <c r="Z174" s="446"/>
      <c r="AA174" s="451"/>
      <c r="AB174" s="452"/>
      <c r="AC174" s="450"/>
      <c r="AD174" s="450"/>
      <c r="AE174" s="450"/>
      <c r="AF174" s="451"/>
      <c r="AG174" s="456" t="str">
        <f t="shared" si="16"/>
        <v/>
      </c>
      <c r="AH174" s="457" t="str">
        <f t="shared" si="13"/>
        <v xml:space="preserve"> </v>
      </c>
      <c r="AI174" s="451"/>
      <c r="AZ174" s="436">
        <v>9</v>
      </c>
      <c r="BA174" s="436">
        <v>4</v>
      </c>
      <c r="BB174" s="436">
        <v>6</v>
      </c>
      <c r="BC174" s="437" t="str">
        <f t="shared" si="14"/>
        <v>946</v>
      </c>
      <c r="BD174" s="436" t="s">
        <v>94</v>
      </c>
    </row>
    <row r="175" spans="1:56">
      <c r="A175" s="448"/>
      <c r="B175" s="449"/>
      <c r="C175" s="448"/>
      <c r="D175" s="449"/>
      <c r="E175" s="449"/>
      <c r="F175" s="448"/>
      <c r="G175" s="448"/>
      <c r="H175" s="448"/>
      <c r="I175" s="449"/>
      <c r="J175" s="448"/>
      <c r="K175" s="450"/>
      <c r="L175" s="451"/>
      <c r="M175" s="451"/>
      <c r="N175" s="451"/>
      <c r="O175" s="450"/>
      <c r="P175" s="451"/>
      <c r="Q175" s="450"/>
      <c r="R175" s="454" t="str">
        <f t="shared" si="15"/>
        <v/>
      </c>
      <c r="S175" s="457" t="str">
        <f t="shared" si="12"/>
        <v xml:space="preserve"> </v>
      </c>
      <c r="T175" s="451"/>
      <c r="U175" s="451"/>
      <c r="V175" s="451"/>
      <c r="W175" s="451"/>
      <c r="X175" s="451"/>
      <c r="Y175" s="451"/>
      <c r="Z175" s="446"/>
      <c r="AA175" s="451"/>
      <c r="AB175" s="452"/>
      <c r="AC175" s="450"/>
      <c r="AD175" s="450"/>
      <c r="AE175" s="450"/>
      <c r="AF175" s="451"/>
      <c r="AG175" s="456" t="str">
        <f t="shared" si="16"/>
        <v/>
      </c>
      <c r="AH175" s="457" t="str">
        <f t="shared" si="13"/>
        <v xml:space="preserve"> </v>
      </c>
      <c r="AI175" s="451"/>
      <c r="AZ175" s="436">
        <v>9</v>
      </c>
      <c r="BA175" s="436">
        <v>4</v>
      </c>
      <c r="BB175" s="436">
        <v>5</v>
      </c>
      <c r="BC175" s="437" t="str">
        <f t="shared" si="14"/>
        <v>945</v>
      </c>
      <c r="BD175" s="436" t="s">
        <v>94</v>
      </c>
    </row>
    <row r="176" spans="1:56">
      <c r="A176" s="448"/>
      <c r="B176" s="449"/>
      <c r="C176" s="448"/>
      <c r="D176" s="449"/>
      <c r="E176" s="449"/>
      <c r="F176" s="448"/>
      <c r="G176" s="448"/>
      <c r="H176" s="448"/>
      <c r="I176" s="449"/>
      <c r="J176" s="448"/>
      <c r="K176" s="450"/>
      <c r="L176" s="451"/>
      <c r="M176" s="451"/>
      <c r="N176" s="451"/>
      <c r="O176" s="450"/>
      <c r="P176" s="451"/>
      <c r="Q176" s="450"/>
      <c r="R176" s="454" t="str">
        <f t="shared" si="15"/>
        <v/>
      </c>
      <c r="S176" s="457" t="str">
        <f t="shared" si="12"/>
        <v xml:space="preserve"> </v>
      </c>
      <c r="T176" s="451"/>
      <c r="U176" s="451"/>
      <c r="V176" s="451"/>
      <c r="W176" s="451"/>
      <c r="X176" s="451"/>
      <c r="Y176" s="451"/>
      <c r="Z176" s="446"/>
      <c r="AA176" s="451"/>
      <c r="AB176" s="452"/>
      <c r="AC176" s="450"/>
      <c r="AD176" s="450"/>
      <c r="AE176" s="450"/>
      <c r="AF176" s="451"/>
      <c r="AG176" s="456" t="str">
        <f t="shared" si="16"/>
        <v/>
      </c>
      <c r="AH176" s="457" t="str">
        <f t="shared" si="13"/>
        <v xml:space="preserve"> </v>
      </c>
      <c r="AI176" s="451"/>
      <c r="AZ176" s="436">
        <v>9</v>
      </c>
      <c r="BA176" s="436">
        <v>4</v>
      </c>
      <c r="BB176" s="436">
        <v>4</v>
      </c>
      <c r="BC176" s="437" t="str">
        <f t="shared" si="14"/>
        <v>944</v>
      </c>
      <c r="BD176" s="436" t="s">
        <v>94</v>
      </c>
    </row>
    <row r="177" spans="1:56">
      <c r="A177" s="448"/>
      <c r="B177" s="449"/>
      <c r="C177" s="448"/>
      <c r="D177" s="449"/>
      <c r="E177" s="449"/>
      <c r="F177" s="448"/>
      <c r="G177" s="448"/>
      <c r="H177" s="448"/>
      <c r="I177" s="449"/>
      <c r="J177" s="448"/>
      <c r="K177" s="450"/>
      <c r="L177" s="451"/>
      <c r="M177" s="451"/>
      <c r="N177" s="451"/>
      <c r="O177" s="450"/>
      <c r="P177" s="451"/>
      <c r="Q177" s="450"/>
      <c r="R177" s="454" t="str">
        <f t="shared" si="15"/>
        <v/>
      </c>
      <c r="S177" s="457" t="str">
        <f t="shared" si="12"/>
        <v xml:space="preserve"> </v>
      </c>
      <c r="T177" s="451"/>
      <c r="U177" s="451"/>
      <c r="V177" s="451"/>
      <c r="W177" s="451"/>
      <c r="X177" s="451"/>
      <c r="Y177" s="451"/>
      <c r="Z177" s="446"/>
      <c r="AA177" s="451"/>
      <c r="AB177" s="452"/>
      <c r="AC177" s="450"/>
      <c r="AD177" s="450"/>
      <c r="AE177" s="450"/>
      <c r="AF177" s="451"/>
      <c r="AG177" s="456" t="str">
        <f t="shared" si="16"/>
        <v/>
      </c>
      <c r="AH177" s="457" t="str">
        <f t="shared" si="13"/>
        <v xml:space="preserve"> </v>
      </c>
      <c r="AI177" s="451"/>
      <c r="AZ177" s="436">
        <v>9</v>
      </c>
      <c r="BA177" s="436">
        <v>4</v>
      </c>
      <c r="BB177" s="436">
        <v>3</v>
      </c>
      <c r="BC177" s="437" t="str">
        <f t="shared" si="14"/>
        <v>943</v>
      </c>
      <c r="BD177" s="436" t="s">
        <v>94</v>
      </c>
    </row>
    <row r="178" spans="1:56">
      <c r="A178" s="448"/>
      <c r="B178" s="449"/>
      <c r="C178" s="448"/>
      <c r="D178" s="449"/>
      <c r="E178" s="449"/>
      <c r="F178" s="448"/>
      <c r="G178" s="448"/>
      <c r="H178" s="448"/>
      <c r="I178" s="449"/>
      <c r="J178" s="448"/>
      <c r="K178" s="450"/>
      <c r="L178" s="451"/>
      <c r="M178" s="451"/>
      <c r="N178" s="451"/>
      <c r="O178" s="450"/>
      <c r="P178" s="451"/>
      <c r="Q178" s="450"/>
      <c r="R178" s="454" t="str">
        <f t="shared" si="15"/>
        <v/>
      </c>
      <c r="S178" s="457" t="str">
        <f t="shared" si="12"/>
        <v xml:space="preserve"> </v>
      </c>
      <c r="T178" s="451"/>
      <c r="U178" s="451"/>
      <c r="V178" s="451"/>
      <c r="W178" s="451"/>
      <c r="X178" s="451"/>
      <c r="Y178" s="451"/>
      <c r="Z178" s="446"/>
      <c r="AA178" s="451"/>
      <c r="AB178" s="452"/>
      <c r="AC178" s="450"/>
      <c r="AD178" s="450"/>
      <c r="AE178" s="450"/>
      <c r="AF178" s="451"/>
      <c r="AG178" s="456" t="str">
        <f t="shared" si="16"/>
        <v/>
      </c>
      <c r="AH178" s="457" t="str">
        <f t="shared" si="13"/>
        <v xml:space="preserve"> </v>
      </c>
      <c r="AI178" s="451"/>
      <c r="AZ178" s="436">
        <v>9</v>
      </c>
      <c r="BA178" s="436">
        <v>4</v>
      </c>
      <c r="BB178" s="436">
        <v>2</v>
      </c>
      <c r="BC178" s="437" t="str">
        <f t="shared" si="14"/>
        <v>942</v>
      </c>
      <c r="BD178" s="436" t="s">
        <v>94</v>
      </c>
    </row>
    <row r="179" spans="1:56">
      <c r="A179" s="448"/>
      <c r="B179" s="449"/>
      <c r="C179" s="448"/>
      <c r="D179" s="449"/>
      <c r="E179" s="449"/>
      <c r="F179" s="448"/>
      <c r="G179" s="448"/>
      <c r="H179" s="448"/>
      <c r="I179" s="449"/>
      <c r="J179" s="448"/>
      <c r="K179" s="450"/>
      <c r="L179" s="451"/>
      <c r="M179" s="451"/>
      <c r="N179" s="451"/>
      <c r="O179" s="450"/>
      <c r="P179" s="451"/>
      <c r="Q179" s="450"/>
      <c r="R179" s="454" t="str">
        <f t="shared" si="15"/>
        <v/>
      </c>
      <c r="S179" s="457" t="str">
        <f t="shared" si="12"/>
        <v xml:space="preserve"> </v>
      </c>
      <c r="T179" s="451"/>
      <c r="U179" s="451"/>
      <c r="V179" s="451"/>
      <c r="W179" s="451"/>
      <c r="X179" s="451"/>
      <c r="Y179" s="451"/>
      <c r="Z179" s="446"/>
      <c r="AA179" s="451"/>
      <c r="AB179" s="452"/>
      <c r="AC179" s="450"/>
      <c r="AD179" s="450"/>
      <c r="AE179" s="450"/>
      <c r="AF179" s="451"/>
      <c r="AG179" s="456" t="str">
        <f t="shared" si="16"/>
        <v/>
      </c>
      <c r="AH179" s="457" t="str">
        <f t="shared" si="13"/>
        <v xml:space="preserve"> </v>
      </c>
      <c r="AI179" s="451"/>
      <c r="AZ179" s="436">
        <v>9</v>
      </c>
      <c r="BA179" s="436">
        <v>4</v>
      </c>
      <c r="BB179" s="436">
        <v>1</v>
      </c>
      <c r="BC179" s="437" t="str">
        <f t="shared" si="14"/>
        <v>941</v>
      </c>
      <c r="BD179" s="436" t="s">
        <v>96</v>
      </c>
    </row>
    <row r="180" spans="1:56">
      <c r="A180" s="448"/>
      <c r="B180" s="449"/>
      <c r="C180" s="448"/>
      <c r="D180" s="449"/>
      <c r="E180" s="449"/>
      <c r="F180" s="448"/>
      <c r="G180" s="448"/>
      <c r="H180" s="448"/>
      <c r="I180" s="449"/>
      <c r="J180" s="448"/>
      <c r="K180" s="450"/>
      <c r="L180" s="451"/>
      <c r="M180" s="451"/>
      <c r="N180" s="451"/>
      <c r="O180" s="450"/>
      <c r="P180" s="451"/>
      <c r="Q180" s="450"/>
      <c r="R180" s="454" t="str">
        <f t="shared" si="15"/>
        <v/>
      </c>
      <c r="S180" s="457" t="str">
        <f t="shared" si="12"/>
        <v xml:space="preserve"> </v>
      </c>
      <c r="T180" s="451"/>
      <c r="U180" s="451"/>
      <c r="V180" s="451"/>
      <c r="W180" s="451"/>
      <c r="X180" s="451"/>
      <c r="Y180" s="451"/>
      <c r="Z180" s="446"/>
      <c r="AA180" s="451"/>
      <c r="AB180" s="452"/>
      <c r="AC180" s="450"/>
      <c r="AD180" s="450"/>
      <c r="AE180" s="450"/>
      <c r="AF180" s="451"/>
      <c r="AG180" s="456" t="str">
        <f t="shared" si="16"/>
        <v/>
      </c>
      <c r="AH180" s="457" t="str">
        <f t="shared" si="13"/>
        <v xml:space="preserve"> </v>
      </c>
      <c r="AI180" s="451"/>
      <c r="AZ180" s="436">
        <v>9</v>
      </c>
      <c r="BA180" s="436">
        <v>3</v>
      </c>
      <c r="BB180" s="436">
        <v>10</v>
      </c>
      <c r="BC180" s="437" t="str">
        <f t="shared" si="14"/>
        <v>9310</v>
      </c>
      <c r="BD180" s="436" t="s">
        <v>94</v>
      </c>
    </row>
    <row r="181" spans="1:56">
      <c r="A181" s="448"/>
      <c r="B181" s="449"/>
      <c r="C181" s="448"/>
      <c r="D181" s="449"/>
      <c r="E181" s="449"/>
      <c r="F181" s="448"/>
      <c r="G181" s="448"/>
      <c r="H181" s="448"/>
      <c r="I181" s="449"/>
      <c r="J181" s="448"/>
      <c r="K181" s="450"/>
      <c r="L181" s="451"/>
      <c r="M181" s="451"/>
      <c r="N181" s="451"/>
      <c r="O181" s="450"/>
      <c r="P181" s="451"/>
      <c r="Q181" s="450"/>
      <c r="R181" s="454" t="str">
        <f t="shared" si="15"/>
        <v/>
      </c>
      <c r="S181" s="457" t="str">
        <f t="shared" si="12"/>
        <v xml:space="preserve"> </v>
      </c>
      <c r="T181" s="451"/>
      <c r="U181" s="451"/>
      <c r="V181" s="451"/>
      <c r="W181" s="451"/>
      <c r="X181" s="451"/>
      <c r="Y181" s="451"/>
      <c r="Z181" s="446"/>
      <c r="AA181" s="451"/>
      <c r="AB181" s="452"/>
      <c r="AC181" s="450"/>
      <c r="AD181" s="450"/>
      <c r="AE181" s="450"/>
      <c r="AF181" s="451"/>
      <c r="AG181" s="456" t="str">
        <f t="shared" si="16"/>
        <v/>
      </c>
      <c r="AH181" s="457" t="str">
        <f t="shared" si="13"/>
        <v xml:space="preserve"> </v>
      </c>
      <c r="AI181" s="451"/>
      <c r="AZ181" s="436">
        <v>9</v>
      </c>
      <c r="BA181" s="436">
        <v>3</v>
      </c>
      <c r="BB181" s="436">
        <v>9</v>
      </c>
      <c r="BC181" s="437" t="str">
        <f t="shared" si="14"/>
        <v>939</v>
      </c>
      <c r="BD181" s="436" t="s">
        <v>94</v>
      </c>
    </row>
    <row r="182" spans="1:56">
      <c r="A182" s="448"/>
      <c r="B182" s="449"/>
      <c r="C182" s="448"/>
      <c r="D182" s="449"/>
      <c r="E182" s="449"/>
      <c r="F182" s="448"/>
      <c r="G182" s="448"/>
      <c r="H182" s="448"/>
      <c r="I182" s="449"/>
      <c r="J182" s="448"/>
      <c r="K182" s="450"/>
      <c r="L182" s="451"/>
      <c r="M182" s="451"/>
      <c r="N182" s="451"/>
      <c r="O182" s="450"/>
      <c r="P182" s="451"/>
      <c r="Q182" s="450"/>
      <c r="R182" s="454" t="str">
        <f t="shared" si="15"/>
        <v/>
      </c>
      <c r="S182" s="457" t="str">
        <f t="shared" si="12"/>
        <v xml:space="preserve"> </v>
      </c>
      <c r="T182" s="451"/>
      <c r="U182" s="451"/>
      <c r="V182" s="451"/>
      <c r="W182" s="451"/>
      <c r="X182" s="451"/>
      <c r="Y182" s="451"/>
      <c r="Z182" s="446"/>
      <c r="AA182" s="451"/>
      <c r="AB182" s="452"/>
      <c r="AC182" s="450"/>
      <c r="AD182" s="450"/>
      <c r="AE182" s="450"/>
      <c r="AF182" s="451"/>
      <c r="AG182" s="456" t="str">
        <f t="shared" si="16"/>
        <v/>
      </c>
      <c r="AH182" s="457" t="str">
        <f t="shared" si="13"/>
        <v xml:space="preserve"> </v>
      </c>
      <c r="AI182" s="451"/>
      <c r="AZ182" s="436">
        <v>9</v>
      </c>
      <c r="BA182" s="436">
        <v>3</v>
      </c>
      <c r="BB182" s="436">
        <v>8</v>
      </c>
      <c r="BC182" s="437" t="str">
        <f t="shared" si="14"/>
        <v>938</v>
      </c>
      <c r="BD182" s="436" t="s">
        <v>94</v>
      </c>
    </row>
    <row r="183" spans="1:56">
      <c r="A183" s="448"/>
      <c r="B183" s="449"/>
      <c r="C183" s="448"/>
      <c r="D183" s="449"/>
      <c r="E183" s="449"/>
      <c r="F183" s="448"/>
      <c r="G183" s="448"/>
      <c r="H183" s="448"/>
      <c r="I183" s="449"/>
      <c r="J183" s="448"/>
      <c r="K183" s="450"/>
      <c r="L183" s="451"/>
      <c r="M183" s="451"/>
      <c r="N183" s="451"/>
      <c r="O183" s="450"/>
      <c r="P183" s="451"/>
      <c r="Q183" s="450"/>
      <c r="R183" s="454" t="str">
        <f t="shared" si="15"/>
        <v/>
      </c>
      <c r="S183" s="457" t="str">
        <f t="shared" si="12"/>
        <v xml:space="preserve"> </v>
      </c>
      <c r="T183" s="451"/>
      <c r="U183" s="451"/>
      <c r="V183" s="451"/>
      <c r="W183" s="451"/>
      <c r="X183" s="451"/>
      <c r="Y183" s="451"/>
      <c r="Z183" s="446"/>
      <c r="AA183" s="451"/>
      <c r="AB183" s="452"/>
      <c r="AC183" s="450"/>
      <c r="AD183" s="450"/>
      <c r="AE183" s="450"/>
      <c r="AF183" s="451"/>
      <c r="AG183" s="456" t="str">
        <f t="shared" si="16"/>
        <v/>
      </c>
      <c r="AH183" s="457" t="str">
        <f t="shared" si="13"/>
        <v xml:space="preserve"> </v>
      </c>
      <c r="AI183" s="451"/>
      <c r="AZ183" s="436">
        <v>9</v>
      </c>
      <c r="BA183" s="436">
        <v>3</v>
      </c>
      <c r="BB183" s="436">
        <v>7</v>
      </c>
      <c r="BC183" s="437" t="str">
        <f t="shared" si="14"/>
        <v>937</v>
      </c>
      <c r="BD183" s="436" t="s">
        <v>94</v>
      </c>
    </row>
    <row r="184" spans="1:56">
      <c r="A184" s="448"/>
      <c r="B184" s="449"/>
      <c r="C184" s="448"/>
      <c r="D184" s="449"/>
      <c r="E184" s="449"/>
      <c r="F184" s="448"/>
      <c r="G184" s="448"/>
      <c r="H184" s="448"/>
      <c r="I184" s="449"/>
      <c r="J184" s="448"/>
      <c r="K184" s="450"/>
      <c r="L184" s="451"/>
      <c r="M184" s="451"/>
      <c r="N184" s="451"/>
      <c r="O184" s="450"/>
      <c r="P184" s="451"/>
      <c r="Q184" s="450"/>
      <c r="R184" s="454" t="str">
        <f t="shared" si="15"/>
        <v/>
      </c>
      <c r="S184" s="457" t="str">
        <f t="shared" si="12"/>
        <v xml:space="preserve"> </v>
      </c>
      <c r="T184" s="451"/>
      <c r="U184" s="451"/>
      <c r="V184" s="451"/>
      <c r="W184" s="451"/>
      <c r="X184" s="451"/>
      <c r="Y184" s="451"/>
      <c r="Z184" s="446"/>
      <c r="AA184" s="451"/>
      <c r="AB184" s="452"/>
      <c r="AC184" s="450"/>
      <c r="AD184" s="450"/>
      <c r="AE184" s="450"/>
      <c r="AF184" s="451"/>
      <c r="AG184" s="456" t="str">
        <f t="shared" si="16"/>
        <v/>
      </c>
      <c r="AH184" s="457" t="str">
        <f t="shared" si="13"/>
        <v xml:space="preserve"> </v>
      </c>
      <c r="AI184" s="451"/>
      <c r="AZ184" s="436">
        <v>9</v>
      </c>
      <c r="BA184" s="436">
        <v>3</v>
      </c>
      <c r="BB184" s="436">
        <v>6</v>
      </c>
      <c r="BC184" s="437" t="str">
        <f t="shared" si="14"/>
        <v>936</v>
      </c>
      <c r="BD184" s="436" t="s">
        <v>96</v>
      </c>
    </row>
    <row r="185" spans="1:56">
      <c r="A185" s="448"/>
      <c r="B185" s="449"/>
      <c r="C185" s="448"/>
      <c r="D185" s="449"/>
      <c r="E185" s="449"/>
      <c r="F185" s="448"/>
      <c r="G185" s="448"/>
      <c r="H185" s="448"/>
      <c r="I185" s="449"/>
      <c r="J185" s="448"/>
      <c r="K185" s="450"/>
      <c r="L185" s="451"/>
      <c r="M185" s="451"/>
      <c r="N185" s="451"/>
      <c r="O185" s="450"/>
      <c r="P185" s="451"/>
      <c r="Q185" s="450"/>
      <c r="R185" s="454" t="str">
        <f t="shared" si="15"/>
        <v/>
      </c>
      <c r="S185" s="457" t="str">
        <f t="shared" si="12"/>
        <v xml:space="preserve"> </v>
      </c>
      <c r="T185" s="451"/>
      <c r="U185" s="451"/>
      <c r="V185" s="451"/>
      <c r="W185" s="451"/>
      <c r="X185" s="451"/>
      <c r="Y185" s="451"/>
      <c r="Z185" s="446"/>
      <c r="AA185" s="451"/>
      <c r="AB185" s="452"/>
      <c r="AC185" s="450"/>
      <c r="AD185" s="450"/>
      <c r="AE185" s="450"/>
      <c r="AF185" s="451"/>
      <c r="AG185" s="456" t="str">
        <f t="shared" si="16"/>
        <v/>
      </c>
      <c r="AH185" s="457" t="str">
        <f t="shared" si="13"/>
        <v xml:space="preserve"> </v>
      </c>
      <c r="AI185" s="451"/>
      <c r="AZ185" s="436">
        <v>9</v>
      </c>
      <c r="BA185" s="436">
        <v>3</v>
      </c>
      <c r="BB185" s="436">
        <v>5</v>
      </c>
      <c r="BC185" s="437" t="str">
        <f t="shared" si="14"/>
        <v>935</v>
      </c>
      <c r="BD185" s="436" t="s">
        <v>96</v>
      </c>
    </row>
    <row r="186" spans="1:56">
      <c r="A186" s="448"/>
      <c r="B186" s="449"/>
      <c r="C186" s="448"/>
      <c r="D186" s="449"/>
      <c r="E186" s="449"/>
      <c r="F186" s="448"/>
      <c r="G186" s="448"/>
      <c r="H186" s="448"/>
      <c r="I186" s="449"/>
      <c r="J186" s="448"/>
      <c r="K186" s="450"/>
      <c r="L186" s="451"/>
      <c r="M186" s="451"/>
      <c r="N186" s="451"/>
      <c r="O186" s="450"/>
      <c r="P186" s="451"/>
      <c r="Q186" s="450"/>
      <c r="R186" s="454" t="str">
        <f t="shared" si="15"/>
        <v/>
      </c>
      <c r="S186" s="457" t="str">
        <f t="shared" si="12"/>
        <v xml:space="preserve"> </v>
      </c>
      <c r="T186" s="451"/>
      <c r="U186" s="451"/>
      <c r="V186" s="451"/>
      <c r="W186" s="451"/>
      <c r="X186" s="451"/>
      <c r="Y186" s="451"/>
      <c r="Z186" s="446"/>
      <c r="AA186" s="451"/>
      <c r="AB186" s="452"/>
      <c r="AC186" s="450"/>
      <c r="AD186" s="450"/>
      <c r="AE186" s="450"/>
      <c r="AF186" s="451"/>
      <c r="AG186" s="456" t="str">
        <f t="shared" si="16"/>
        <v/>
      </c>
      <c r="AH186" s="457" t="str">
        <f t="shared" si="13"/>
        <v xml:space="preserve"> </v>
      </c>
      <c r="AI186" s="451"/>
      <c r="AZ186" s="436">
        <v>9</v>
      </c>
      <c r="BA186" s="436">
        <v>3</v>
      </c>
      <c r="BB186" s="436">
        <v>4</v>
      </c>
      <c r="BC186" s="437" t="str">
        <f t="shared" si="14"/>
        <v>934</v>
      </c>
      <c r="BD186" s="436" t="s">
        <v>102</v>
      </c>
    </row>
    <row r="187" spans="1:56">
      <c r="A187" s="448"/>
      <c r="B187" s="449"/>
      <c r="C187" s="448"/>
      <c r="D187" s="449"/>
      <c r="E187" s="449"/>
      <c r="F187" s="448"/>
      <c r="G187" s="448"/>
      <c r="H187" s="448"/>
      <c r="I187" s="449"/>
      <c r="J187" s="448"/>
      <c r="K187" s="450"/>
      <c r="L187" s="451"/>
      <c r="M187" s="451"/>
      <c r="N187" s="451"/>
      <c r="O187" s="450"/>
      <c r="P187" s="451"/>
      <c r="Q187" s="450"/>
      <c r="R187" s="454" t="str">
        <f t="shared" si="15"/>
        <v/>
      </c>
      <c r="S187" s="457" t="str">
        <f t="shared" si="12"/>
        <v xml:space="preserve"> </v>
      </c>
      <c r="T187" s="451"/>
      <c r="U187" s="451"/>
      <c r="V187" s="451"/>
      <c r="W187" s="451"/>
      <c r="X187" s="451"/>
      <c r="Y187" s="451"/>
      <c r="Z187" s="446"/>
      <c r="AA187" s="451"/>
      <c r="AB187" s="452"/>
      <c r="AC187" s="450"/>
      <c r="AD187" s="450"/>
      <c r="AE187" s="450"/>
      <c r="AF187" s="451"/>
      <c r="AG187" s="456" t="str">
        <f t="shared" si="16"/>
        <v/>
      </c>
      <c r="AH187" s="457" t="str">
        <f t="shared" si="13"/>
        <v xml:space="preserve"> </v>
      </c>
      <c r="AI187" s="451"/>
      <c r="AZ187" s="436">
        <v>9</v>
      </c>
      <c r="BA187" s="436">
        <v>3</v>
      </c>
      <c r="BB187" s="436">
        <v>3</v>
      </c>
      <c r="BC187" s="437" t="str">
        <f t="shared" si="14"/>
        <v>933</v>
      </c>
      <c r="BD187" s="436" t="s">
        <v>102</v>
      </c>
    </row>
    <row r="188" spans="1:56">
      <c r="A188" s="448"/>
      <c r="B188" s="449"/>
      <c r="C188" s="448"/>
      <c r="D188" s="449"/>
      <c r="E188" s="449"/>
      <c r="F188" s="448"/>
      <c r="G188" s="448"/>
      <c r="H188" s="448"/>
      <c r="I188" s="449"/>
      <c r="J188" s="448"/>
      <c r="K188" s="450"/>
      <c r="L188" s="451"/>
      <c r="M188" s="451"/>
      <c r="N188" s="451"/>
      <c r="O188" s="450"/>
      <c r="P188" s="451"/>
      <c r="Q188" s="450"/>
      <c r="R188" s="454" t="str">
        <f t="shared" si="15"/>
        <v/>
      </c>
      <c r="S188" s="457" t="str">
        <f t="shared" si="12"/>
        <v xml:space="preserve"> </v>
      </c>
      <c r="T188" s="451"/>
      <c r="U188" s="451"/>
      <c r="V188" s="451"/>
      <c r="W188" s="451"/>
      <c r="X188" s="451"/>
      <c r="Y188" s="451"/>
      <c r="Z188" s="446"/>
      <c r="AA188" s="451"/>
      <c r="AB188" s="452"/>
      <c r="AC188" s="450"/>
      <c r="AD188" s="450"/>
      <c r="AE188" s="450"/>
      <c r="AF188" s="451"/>
      <c r="AG188" s="456" t="str">
        <f t="shared" si="16"/>
        <v/>
      </c>
      <c r="AH188" s="457" t="str">
        <f t="shared" si="13"/>
        <v xml:space="preserve"> </v>
      </c>
      <c r="AI188" s="451"/>
      <c r="AZ188" s="436">
        <v>9</v>
      </c>
      <c r="BA188" s="436">
        <v>3</v>
      </c>
      <c r="BB188" s="436">
        <v>2</v>
      </c>
      <c r="BC188" s="437" t="str">
        <f t="shared" si="14"/>
        <v>932</v>
      </c>
      <c r="BD188" s="436" t="s">
        <v>102</v>
      </c>
    </row>
    <row r="189" spans="1:56">
      <c r="A189" s="448"/>
      <c r="B189" s="449"/>
      <c r="C189" s="448"/>
      <c r="D189" s="449"/>
      <c r="E189" s="449"/>
      <c r="F189" s="448"/>
      <c r="G189" s="448"/>
      <c r="H189" s="448"/>
      <c r="I189" s="449"/>
      <c r="J189" s="448"/>
      <c r="K189" s="450"/>
      <c r="L189" s="451"/>
      <c r="M189" s="451"/>
      <c r="N189" s="451"/>
      <c r="O189" s="450"/>
      <c r="P189" s="451"/>
      <c r="Q189" s="450"/>
      <c r="R189" s="454" t="str">
        <f t="shared" si="15"/>
        <v/>
      </c>
      <c r="S189" s="457" t="str">
        <f t="shared" si="12"/>
        <v xml:space="preserve"> </v>
      </c>
      <c r="T189" s="451"/>
      <c r="U189" s="451"/>
      <c r="V189" s="451"/>
      <c r="W189" s="451"/>
      <c r="X189" s="451"/>
      <c r="Y189" s="451"/>
      <c r="Z189" s="446"/>
      <c r="AA189" s="451"/>
      <c r="AB189" s="452"/>
      <c r="AC189" s="450"/>
      <c r="AD189" s="450"/>
      <c r="AE189" s="450"/>
      <c r="AF189" s="451"/>
      <c r="AG189" s="456" t="str">
        <f t="shared" si="16"/>
        <v/>
      </c>
      <c r="AH189" s="457" t="str">
        <f t="shared" si="13"/>
        <v xml:space="preserve"> </v>
      </c>
      <c r="AI189" s="451"/>
      <c r="AZ189" s="436">
        <v>9</v>
      </c>
      <c r="BA189" s="436">
        <v>3</v>
      </c>
      <c r="BB189" s="436">
        <v>1</v>
      </c>
      <c r="BC189" s="437" t="str">
        <f t="shared" si="14"/>
        <v>931</v>
      </c>
      <c r="BD189" s="436" t="s">
        <v>102</v>
      </c>
    </row>
    <row r="190" spans="1:56">
      <c r="A190" s="448"/>
      <c r="B190" s="449"/>
      <c r="C190" s="448"/>
      <c r="D190" s="449"/>
      <c r="E190" s="449"/>
      <c r="F190" s="448"/>
      <c r="G190" s="448"/>
      <c r="H190" s="448"/>
      <c r="I190" s="449"/>
      <c r="J190" s="448"/>
      <c r="K190" s="450"/>
      <c r="L190" s="451"/>
      <c r="M190" s="451"/>
      <c r="N190" s="451"/>
      <c r="O190" s="450"/>
      <c r="P190" s="451"/>
      <c r="Q190" s="450"/>
      <c r="R190" s="454" t="str">
        <f t="shared" si="15"/>
        <v/>
      </c>
      <c r="S190" s="457" t="str">
        <f t="shared" si="12"/>
        <v xml:space="preserve"> </v>
      </c>
      <c r="T190" s="451"/>
      <c r="U190" s="451"/>
      <c r="V190" s="451"/>
      <c r="W190" s="451"/>
      <c r="X190" s="451"/>
      <c r="Y190" s="451"/>
      <c r="Z190" s="446"/>
      <c r="AA190" s="451"/>
      <c r="AB190" s="452"/>
      <c r="AC190" s="450"/>
      <c r="AD190" s="450"/>
      <c r="AE190" s="450"/>
      <c r="AF190" s="451"/>
      <c r="AG190" s="456" t="str">
        <f t="shared" si="16"/>
        <v/>
      </c>
      <c r="AH190" s="457" t="str">
        <f t="shared" si="13"/>
        <v xml:space="preserve"> </v>
      </c>
      <c r="AI190" s="451"/>
      <c r="AZ190" s="436">
        <v>9</v>
      </c>
      <c r="BA190" s="436">
        <v>2</v>
      </c>
      <c r="BB190" s="436">
        <v>10</v>
      </c>
      <c r="BC190" s="437" t="str">
        <f t="shared" si="14"/>
        <v>9210</v>
      </c>
      <c r="BD190" s="436" t="s">
        <v>94</v>
      </c>
    </row>
    <row r="191" spans="1:56">
      <c r="A191" s="448"/>
      <c r="B191" s="449"/>
      <c r="C191" s="448"/>
      <c r="D191" s="449"/>
      <c r="E191" s="449"/>
      <c r="F191" s="448"/>
      <c r="G191" s="448"/>
      <c r="H191" s="448"/>
      <c r="I191" s="449"/>
      <c r="J191" s="448"/>
      <c r="K191" s="450"/>
      <c r="L191" s="451"/>
      <c r="M191" s="451"/>
      <c r="N191" s="451"/>
      <c r="O191" s="450"/>
      <c r="P191" s="451"/>
      <c r="Q191" s="450"/>
      <c r="R191" s="454" t="str">
        <f t="shared" si="15"/>
        <v/>
      </c>
      <c r="S191" s="457" t="str">
        <f t="shared" si="12"/>
        <v xml:space="preserve"> </v>
      </c>
      <c r="T191" s="451"/>
      <c r="U191" s="451"/>
      <c r="V191" s="451"/>
      <c r="W191" s="451"/>
      <c r="X191" s="451"/>
      <c r="Y191" s="451"/>
      <c r="Z191" s="446"/>
      <c r="AA191" s="451"/>
      <c r="AB191" s="452"/>
      <c r="AC191" s="450"/>
      <c r="AD191" s="450"/>
      <c r="AE191" s="450"/>
      <c r="AF191" s="451"/>
      <c r="AG191" s="456" t="str">
        <f t="shared" si="16"/>
        <v/>
      </c>
      <c r="AH191" s="457" t="str">
        <f t="shared" si="13"/>
        <v xml:space="preserve"> </v>
      </c>
      <c r="AI191" s="451"/>
      <c r="AZ191" s="436">
        <v>9</v>
      </c>
      <c r="BA191" s="436">
        <v>2</v>
      </c>
      <c r="BB191" s="436">
        <v>9</v>
      </c>
      <c r="BC191" s="437" t="str">
        <f t="shared" si="14"/>
        <v>929</v>
      </c>
      <c r="BD191" s="436" t="s">
        <v>94</v>
      </c>
    </row>
    <row r="192" spans="1:56">
      <c r="A192" s="448"/>
      <c r="B192" s="449"/>
      <c r="C192" s="448"/>
      <c r="D192" s="449"/>
      <c r="E192" s="449"/>
      <c r="F192" s="448"/>
      <c r="G192" s="448"/>
      <c r="H192" s="448"/>
      <c r="I192" s="449"/>
      <c r="J192" s="448"/>
      <c r="K192" s="450"/>
      <c r="L192" s="451"/>
      <c r="M192" s="451"/>
      <c r="N192" s="451"/>
      <c r="O192" s="450"/>
      <c r="P192" s="451"/>
      <c r="Q192" s="450"/>
      <c r="R192" s="454" t="str">
        <f t="shared" si="15"/>
        <v/>
      </c>
      <c r="S192" s="457" t="str">
        <f t="shared" si="12"/>
        <v xml:space="preserve"> </v>
      </c>
      <c r="T192" s="451"/>
      <c r="U192" s="451"/>
      <c r="V192" s="451"/>
      <c r="W192" s="451"/>
      <c r="X192" s="451"/>
      <c r="Y192" s="451"/>
      <c r="Z192" s="446"/>
      <c r="AA192" s="451"/>
      <c r="AB192" s="452"/>
      <c r="AC192" s="450"/>
      <c r="AD192" s="450"/>
      <c r="AE192" s="450"/>
      <c r="AF192" s="451"/>
      <c r="AG192" s="456" t="str">
        <f t="shared" si="16"/>
        <v/>
      </c>
      <c r="AH192" s="457" t="str">
        <f t="shared" si="13"/>
        <v xml:space="preserve"> </v>
      </c>
      <c r="AI192" s="451"/>
      <c r="AZ192" s="436">
        <v>9</v>
      </c>
      <c r="BA192" s="436">
        <v>2</v>
      </c>
      <c r="BB192" s="436">
        <v>8</v>
      </c>
      <c r="BC192" s="437" t="str">
        <f t="shared" si="14"/>
        <v>928</v>
      </c>
      <c r="BD192" s="436" t="s">
        <v>94</v>
      </c>
    </row>
    <row r="193" spans="1:56">
      <c r="A193" s="448"/>
      <c r="B193" s="449"/>
      <c r="C193" s="448"/>
      <c r="D193" s="449"/>
      <c r="E193" s="449"/>
      <c r="F193" s="448"/>
      <c r="G193" s="448"/>
      <c r="H193" s="448"/>
      <c r="I193" s="449"/>
      <c r="J193" s="448"/>
      <c r="K193" s="450"/>
      <c r="L193" s="451"/>
      <c r="M193" s="451"/>
      <c r="N193" s="451"/>
      <c r="O193" s="450"/>
      <c r="P193" s="451"/>
      <c r="Q193" s="450"/>
      <c r="R193" s="454" t="str">
        <f t="shared" si="15"/>
        <v/>
      </c>
      <c r="S193" s="457" t="str">
        <f t="shared" si="12"/>
        <v xml:space="preserve"> </v>
      </c>
      <c r="T193" s="451"/>
      <c r="U193" s="451"/>
      <c r="V193" s="451"/>
      <c r="W193" s="451"/>
      <c r="X193" s="451"/>
      <c r="Y193" s="451"/>
      <c r="Z193" s="446"/>
      <c r="AA193" s="451"/>
      <c r="AB193" s="452"/>
      <c r="AC193" s="450"/>
      <c r="AD193" s="450"/>
      <c r="AE193" s="450"/>
      <c r="AF193" s="451"/>
      <c r="AG193" s="456" t="str">
        <f t="shared" si="16"/>
        <v/>
      </c>
      <c r="AH193" s="457" t="str">
        <f t="shared" si="13"/>
        <v xml:space="preserve"> </v>
      </c>
      <c r="AI193" s="451"/>
      <c r="AZ193" s="436">
        <v>9</v>
      </c>
      <c r="BA193" s="436">
        <v>2</v>
      </c>
      <c r="BB193" s="436">
        <v>7</v>
      </c>
      <c r="BC193" s="437" t="str">
        <f t="shared" si="14"/>
        <v>927</v>
      </c>
      <c r="BD193" s="436" t="s">
        <v>94</v>
      </c>
    </row>
    <row r="194" spans="1:56">
      <c r="A194" s="448"/>
      <c r="B194" s="449"/>
      <c r="C194" s="448"/>
      <c r="D194" s="449"/>
      <c r="E194" s="449"/>
      <c r="F194" s="448"/>
      <c r="G194" s="448"/>
      <c r="H194" s="448"/>
      <c r="I194" s="449"/>
      <c r="J194" s="448"/>
      <c r="K194" s="450"/>
      <c r="L194" s="451"/>
      <c r="M194" s="451"/>
      <c r="N194" s="451"/>
      <c r="O194" s="450"/>
      <c r="P194" s="451"/>
      <c r="Q194" s="450"/>
      <c r="R194" s="454" t="str">
        <f t="shared" si="15"/>
        <v/>
      </c>
      <c r="S194" s="457" t="str">
        <f t="shared" si="12"/>
        <v xml:space="preserve"> </v>
      </c>
      <c r="T194" s="451"/>
      <c r="U194" s="451"/>
      <c r="V194" s="451"/>
      <c r="W194" s="451"/>
      <c r="X194" s="451"/>
      <c r="Y194" s="451"/>
      <c r="Z194" s="446"/>
      <c r="AA194" s="451"/>
      <c r="AB194" s="452"/>
      <c r="AC194" s="450"/>
      <c r="AD194" s="450"/>
      <c r="AE194" s="450"/>
      <c r="AF194" s="451"/>
      <c r="AG194" s="456" t="str">
        <f t="shared" si="16"/>
        <v/>
      </c>
      <c r="AH194" s="457" t="str">
        <f t="shared" si="13"/>
        <v xml:space="preserve"> </v>
      </c>
      <c r="AI194" s="451"/>
      <c r="AZ194" s="436">
        <v>9</v>
      </c>
      <c r="BA194" s="436">
        <v>2</v>
      </c>
      <c r="BB194" s="436">
        <v>6</v>
      </c>
      <c r="BC194" s="437" t="str">
        <f t="shared" si="14"/>
        <v>926</v>
      </c>
      <c r="BD194" s="436" t="s">
        <v>96</v>
      </c>
    </row>
    <row r="195" spans="1:56">
      <c r="A195" s="448"/>
      <c r="B195" s="449"/>
      <c r="C195" s="448"/>
      <c r="D195" s="449"/>
      <c r="E195" s="449"/>
      <c r="F195" s="448"/>
      <c r="G195" s="448"/>
      <c r="H195" s="448"/>
      <c r="I195" s="449"/>
      <c r="J195" s="448"/>
      <c r="K195" s="450"/>
      <c r="L195" s="451"/>
      <c r="M195" s="451"/>
      <c r="N195" s="451"/>
      <c r="O195" s="450"/>
      <c r="P195" s="451"/>
      <c r="Q195" s="450"/>
      <c r="R195" s="454" t="str">
        <f t="shared" si="15"/>
        <v/>
      </c>
      <c r="S195" s="457" t="str">
        <f t="shared" si="12"/>
        <v xml:space="preserve"> </v>
      </c>
      <c r="T195" s="451"/>
      <c r="U195" s="451"/>
      <c r="V195" s="451"/>
      <c r="W195" s="451"/>
      <c r="X195" s="451"/>
      <c r="Y195" s="451"/>
      <c r="Z195" s="446"/>
      <c r="AA195" s="451"/>
      <c r="AB195" s="452"/>
      <c r="AC195" s="450"/>
      <c r="AD195" s="450"/>
      <c r="AE195" s="450"/>
      <c r="AF195" s="451"/>
      <c r="AG195" s="456" t="str">
        <f t="shared" si="16"/>
        <v/>
      </c>
      <c r="AH195" s="457" t="str">
        <f t="shared" si="13"/>
        <v xml:space="preserve"> </v>
      </c>
      <c r="AI195" s="451"/>
      <c r="AZ195" s="436">
        <v>9</v>
      </c>
      <c r="BA195" s="436">
        <v>2</v>
      </c>
      <c r="BB195" s="436">
        <v>5</v>
      </c>
      <c r="BC195" s="437" t="str">
        <f t="shared" si="14"/>
        <v>925</v>
      </c>
      <c r="BD195" s="436" t="s">
        <v>96</v>
      </c>
    </row>
    <row r="196" spans="1:56">
      <c r="A196" s="448"/>
      <c r="B196" s="449"/>
      <c r="C196" s="448"/>
      <c r="D196" s="449"/>
      <c r="E196" s="449"/>
      <c r="F196" s="448"/>
      <c r="G196" s="448"/>
      <c r="H196" s="448"/>
      <c r="I196" s="449"/>
      <c r="J196" s="448"/>
      <c r="K196" s="450"/>
      <c r="L196" s="451"/>
      <c r="M196" s="451"/>
      <c r="N196" s="451"/>
      <c r="O196" s="450"/>
      <c r="P196" s="451"/>
      <c r="Q196" s="450"/>
      <c r="R196" s="454" t="str">
        <f t="shared" si="15"/>
        <v/>
      </c>
      <c r="S196" s="457" t="str">
        <f t="shared" si="12"/>
        <v xml:space="preserve"> </v>
      </c>
      <c r="T196" s="451"/>
      <c r="U196" s="451"/>
      <c r="V196" s="451"/>
      <c r="W196" s="451"/>
      <c r="X196" s="451"/>
      <c r="Y196" s="451"/>
      <c r="Z196" s="446"/>
      <c r="AA196" s="451"/>
      <c r="AB196" s="452"/>
      <c r="AC196" s="450"/>
      <c r="AD196" s="450"/>
      <c r="AE196" s="450"/>
      <c r="AF196" s="451"/>
      <c r="AG196" s="456" t="str">
        <f t="shared" si="16"/>
        <v/>
      </c>
      <c r="AH196" s="457" t="str">
        <f t="shared" si="13"/>
        <v xml:space="preserve"> </v>
      </c>
      <c r="AI196" s="451"/>
      <c r="AZ196" s="436">
        <v>9</v>
      </c>
      <c r="BA196" s="436">
        <v>2</v>
      </c>
      <c r="BB196" s="436">
        <v>4</v>
      </c>
      <c r="BC196" s="437" t="str">
        <f t="shared" si="14"/>
        <v>924</v>
      </c>
      <c r="BD196" s="436" t="s">
        <v>102</v>
      </c>
    </row>
    <row r="197" spans="1:56">
      <c r="A197" s="448"/>
      <c r="B197" s="449"/>
      <c r="C197" s="448"/>
      <c r="D197" s="449"/>
      <c r="E197" s="449"/>
      <c r="F197" s="448"/>
      <c r="G197" s="448"/>
      <c r="H197" s="448"/>
      <c r="I197" s="449"/>
      <c r="J197" s="448"/>
      <c r="K197" s="450"/>
      <c r="L197" s="451"/>
      <c r="M197" s="451"/>
      <c r="N197" s="451"/>
      <c r="O197" s="450"/>
      <c r="P197" s="451"/>
      <c r="Q197" s="450"/>
      <c r="R197" s="454" t="str">
        <f t="shared" si="15"/>
        <v/>
      </c>
      <c r="S197" s="457" t="str">
        <f t="shared" si="12"/>
        <v xml:space="preserve"> </v>
      </c>
      <c r="T197" s="451"/>
      <c r="U197" s="451"/>
      <c r="V197" s="451"/>
      <c r="W197" s="451"/>
      <c r="X197" s="451"/>
      <c r="Y197" s="451"/>
      <c r="Z197" s="446"/>
      <c r="AA197" s="451"/>
      <c r="AB197" s="452"/>
      <c r="AC197" s="450"/>
      <c r="AD197" s="450"/>
      <c r="AE197" s="450"/>
      <c r="AF197" s="451"/>
      <c r="AG197" s="456" t="str">
        <f t="shared" si="16"/>
        <v/>
      </c>
      <c r="AH197" s="457" t="str">
        <f t="shared" si="13"/>
        <v xml:space="preserve"> </v>
      </c>
      <c r="AI197" s="451"/>
      <c r="AZ197" s="436">
        <v>9</v>
      </c>
      <c r="BA197" s="436">
        <v>2</v>
      </c>
      <c r="BB197" s="436">
        <v>3</v>
      </c>
      <c r="BC197" s="437" t="str">
        <f t="shared" si="14"/>
        <v>923</v>
      </c>
      <c r="BD197" s="436" t="s">
        <v>102</v>
      </c>
    </row>
    <row r="198" spans="1:56">
      <c r="A198" s="448"/>
      <c r="B198" s="449"/>
      <c r="C198" s="448"/>
      <c r="D198" s="449"/>
      <c r="E198" s="449"/>
      <c r="F198" s="448"/>
      <c r="G198" s="448"/>
      <c r="H198" s="448"/>
      <c r="I198" s="449"/>
      <c r="J198" s="448"/>
      <c r="K198" s="450"/>
      <c r="L198" s="451"/>
      <c r="M198" s="451"/>
      <c r="N198" s="451"/>
      <c r="O198" s="450"/>
      <c r="P198" s="451"/>
      <c r="Q198" s="450"/>
      <c r="R198" s="454" t="str">
        <f t="shared" si="15"/>
        <v/>
      </c>
      <c r="S198" s="457" t="str">
        <f t="shared" si="12"/>
        <v xml:space="preserve"> </v>
      </c>
      <c r="T198" s="451"/>
      <c r="U198" s="451"/>
      <c r="V198" s="451"/>
      <c r="W198" s="451"/>
      <c r="X198" s="451"/>
      <c r="Y198" s="451"/>
      <c r="Z198" s="446"/>
      <c r="AA198" s="451"/>
      <c r="AB198" s="452"/>
      <c r="AC198" s="450"/>
      <c r="AD198" s="450"/>
      <c r="AE198" s="450"/>
      <c r="AF198" s="451"/>
      <c r="AG198" s="456" t="str">
        <f t="shared" si="16"/>
        <v/>
      </c>
      <c r="AH198" s="457" t="str">
        <f t="shared" si="13"/>
        <v xml:space="preserve"> </v>
      </c>
      <c r="AI198" s="451"/>
      <c r="AZ198" s="436">
        <v>9</v>
      </c>
      <c r="BA198" s="436">
        <v>2</v>
      </c>
      <c r="BB198" s="436">
        <v>2</v>
      </c>
      <c r="BC198" s="437" t="str">
        <f t="shared" si="14"/>
        <v>922</v>
      </c>
      <c r="BD198" s="436" t="s">
        <v>102</v>
      </c>
    </row>
    <row r="199" spans="1:56">
      <c r="A199" s="448"/>
      <c r="B199" s="449"/>
      <c r="C199" s="448"/>
      <c r="D199" s="449"/>
      <c r="E199" s="449"/>
      <c r="F199" s="448"/>
      <c r="G199" s="448"/>
      <c r="H199" s="448"/>
      <c r="I199" s="449"/>
      <c r="J199" s="448"/>
      <c r="K199" s="450"/>
      <c r="L199" s="451"/>
      <c r="M199" s="451"/>
      <c r="N199" s="451"/>
      <c r="O199" s="450"/>
      <c r="P199" s="451"/>
      <c r="Q199" s="450"/>
      <c r="R199" s="454" t="str">
        <f t="shared" si="15"/>
        <v/>
      </c>
      <c r="S199" s="457" t="str">
        <f t="shared" si="12"/>
        <v xml:space="preserve"> </v>
      </c>
      <c r="T199" s="451"/>
      <c r="U199" s="451"/>
      <c r="V199" s="451"/>
      <c r="W199" s="451"/>
      <c r="X199" s="451"/>
      <c r="Y199" s="451"/>
      <c r="Z199" s="446"/>
      <c r="AA199" s="451"/>
      <c r="AB199" s="452"/>
      <c r="AC199" s="450"/>
      <c r="AD199" s="450"/>
      <c r="AE199" s="450"/>
      <c r="AF199" s="451"/>
      <c r="AG199" s="456" t="str">
        <f t="shared" si="16"/>
        <v/>
      </c>
      <c r="AH199" s="457" t="str">
        <f t="shared" si="13"/>
        <v xml:space="preserve"> </v>
      </c>
      <c r="AI199" s="451"/>
      <c r="AZ199" s="436">
        <v>9</v>
      </c>
      <c r="BA199" s="436">
        <v>2</v>
      </c>
      <c r="BB199" s="436">
        <v>1</v>
      </c>
      <c r="BC199" s="437" t="str">
        <f t="shared" si="14"/>
        <v>921</v>
      </c>
      <c r="BD199" s="436" t="s">
        <v>102</v>
      </c>
    </row>
    <row r="200" spans="1:56">
      <c r="A200" s="448"/>
      <c r="B200" s="449"/>
      <c r="C200" s="448"/>
      <c r="D200" s="449"/>
      <c r="E200" s="449"/>
      <c r="F200" s="448"/>
      <c r="G200" s="448"/>
      <c r="H200" s="448"/>
      <c r="I200" s="449"/>
      <c r="J200" s="448"/>
      <c r="K200" s="450"/>
      <c r="L200" s="451"/>
      <c r="M200" s="451"/>
      <c r="N200" s="451"/>
      <c r="O200" s="450"/>
      <c r="P200" s="451"/>
      <c r="Q200" s="450"/>
      <c r="R200" s="454" t="str">
        <f t="shared" si="15"/>
        <v/>
      </c>
      <c r="S200" s="457" t="str">
        <f t="shared" si="12"/>
        <v xml:space="preserve"> </v>
      </c>
      <c r="T200" s="451"/>
      <c r="U200" s="451"/>
      <c r="V200" s="451"/>
      <c r="W200" s="451"/>
      <c r="X200" s="451"/>
      <c r="Y200" s="451"/>
      <c r="Z200" s="446"/>
      <c r="AA200" s="451"/>
      <c r="AB200" s="452"/>
      <c r="AC200" s="450"/>
      <c r="AD200" s="450"/>
      <c r="AE200" s="450"/>
      <c r="AF200" s="451"/>
      <c r="AG200" s="456" t="str">
        <f t="shared" si="16"/>
        <v/>
      </c>
      <c r="AH200" s="457" t="str">
        <f t="shared" si="13"/>
        <v xml:space="preserve"> </v>
      </c>
      <c r="AI200" s="451"/>
      <c r="AZ200" s="436">
        <v>9</v>
      </c>
      <c r="BA200" s="436">
        <v>1</v>
      </c>
      <c r="BB200" s="436">
        <v>10</v>
      </c>
      <c r="BC200" s="437" t="str">
        <f t="shared" si="14"/>
        <v>9110</v>
      </c>
      <c r="BD200" s="436" t="s">
        <v>102</v>
      </c>
    </row>
    <row r="201" spans="1:56">
      <c r="A201" s="448"/>
      <c r="B201" s="449"/>
      <c r="C201" s="448"/>
      <c r="D201" s="449"/>
      <c r="E201" s="449"/>
      <c r="F201" s="448"/>
      <c r="G201" s="448"/>
      <c r="H201" s="448"/>
      <c r="I201" s="449"/>
      <c r="J201" s="448"/>
      <c r="K201" s="450"/>
      <c r="L201" s="451"/>
      <c r="M201" s="451"/>
      <c r="N201" s="451"/>
      <c r="O201" s="450"/>
      <c r="P201" s="451"/>
      <c r="Q201" s="450"/>
      <c r="R201" s="454" t="str">
        <f t="shared" si="15"/>
        <v/>
      </c>
      <c r="S201" s="457" t="str">
        <f t="shared" si="12"/>
        <v xml:space="preserve"> </v>
      </c>
      <c r="T201" s="451"/>
      <c r="U201" s="451"/>
      <c r="V201" s="451"/>
      <c r="W201" s="451"/>
      <c r="X201" s="451"/>
      <c r="Y201" s="451"/>
      <c r="Z201" s="446"/>
      <c r="AA201" s="451"/>
      <c r="AB201" s="452"/>
      <c r="AC201" s="450"/>
      <c r="AD201" s="450"/>
      <c r="AE201" s="450"/>
      <c r="AF201" s="451"/>
      <c r="AG201" s="456" t="str">
        <f t="shared" si="16"/>
        <v/>
      </c>
      <c r="AH201" s="457" t="str">
        <f t="shared" si="13"/>
        <v xml:space="preserve"> </v>
      </c>
      <c r="AI201" s="451"/>
      <c r="AZ201" s="436">
        <v>9</v>
      </c>
      <c r="BA201" s="436">
        <v>1</v>
      </c>
      <c r="BB201" s="436">
        <v>9</v>
      </c>
      <c r="BC201" s="437" t="str">
        <f t="shared" si="14"/>
        <v>919</v>
      </c>
      <c r="BD201" s="436" t="s">
        <v>102</v>
      </c>
    </row>
    <row r="202" spans="1:56">
      <c r="A202" s="448"/>
      <c r="B202" s="449"/>
      <c r="C202" s="448"/>
      <c r="D202" s="449"/>
      <c r="E202" s="449"/>
      <c r="F202" s="448"/>
      <c r="G202" s="448"/>
      <c r="H202" s="448"/>
      <c r="I202" s="449"/>
      <c r="J202" s="448"/>
      <c r="K202" s="450"/>
      <c r="L202" s="451"/>
      <c r="M202" s="451"/>
      <c r="N202" s="451"/>
      <c r="O202" s="450"/>
      <c r="P202" s="451"/>
      <c r="Q202" s="450"/>
      <c r="R202" s="454" t="str">
        <f t="shared" si="15"/>
        <v/>
      </c>
      <c r="S202" s="457" t="str">
        <f t="shared" ref="S202:S265" si="17">_xlfn.IFNA(VLOOKUP(R202,$BC$10:$BD$1009,2,FALSE), " ")</f>
        <v xml:space="preserve"> </v>
      </c>
      <c r="T202" s="451"/>
      <c r="U202" s="451"/>
      <c r="V202" s="451"/>
      <c r="W202" s="451"/>
      <c r="X202" s="451"/>
      <c r="Y202" s="451"/>
      <c r="Z202" s="446"/>
      <c r="AA202" s="451"/>
      <c r="AB202" s="452"/>
      <c r="AC202" s="450"/>
      <c r="AD202" s="450"/>
      <c r="AE202" s="450"/>
      <c r="AF202" s="451"/>
      <c r="AG202" s="456" t="str">
        <f t="shared" si="16"/>
        <v/>
      </c>
      <c r="AH202" s="457" t="str">
        <f t="shared" ref="AH202:AH265" si="18">_xlfn.IFNA(VLOOKUP(AG202,$BC$10:$BD$1009,2,FALSE)," ")</f>
        <v xml:space="preserve"> </v>
      </c>
      <c r="AI202" s="451"/>
      <c r="AZ202" s="436">
        <v>9</v>
      </c>
      <c r="BA202" s="436">
        <v>1</v>
      </c>
      <c r="BB202" s="436">
        <v>8</v>
      </c>
      <c r="BC202" s="437" t="str">
        <f t="shared" si="14"/>
        <v>918</v>
      </c>
      <c r="BD202" s="436" t="s">
        <v>102</v>
      </c>
    </row>
    <row r="203" spans="1:56">
      <c r="A203" s="448"/>
      <c r="B203" s="449"/>
      <c r="C203" s="448"/>
      <c r="D203" s="449"/>
      <c r="E203" s="449"/>
      <c r="F203" s="448"/>
      <c r="G203" s="448"/>
      <c r="H203" s="448"/>
      <c r="I203" s="449"/>
      <c r="J203" s="448"/>
      <c r="K203" s="450"/>
      <c r="L203" s="451"/>
      <c r="M203" s="451"/>
      <c r="N203" s="451"/>
      <c r="O203" s="450"/>
      <c r="P203" s="451"/>
      <c r="Q203" s="450"/>
      <c r="R203" s="454" t="str">
        <f t="shared" si="15"/>
        <v/>
      </c>
      <c r="S203" s="457" t="str">
        <f t="shared" si="17"/>
        <v xml:space="preserve"> </v>
      </c>
      <c r="T203" s="451"/>
      <c r="U203" s="451"/>
      <c r="V203" s="451"/>
      <c r="W203" s="451"/>
      <c r="X203" s="451"/>
      <c r="Y203" s="451"/>
      <c r="Z203" s="446"/>
      <c r="AA203" s="451"/>
      <c r="AB203" s="452"/>
      <c r="AC203" s="450"/>
      <c r="AD203" s="450"/>
      <c r="AE203" s="450"/>
      <c r="AF203" s="451"/>
      <c r="AG203" s="456" t="str">
        <f t="shared" si="16"/>
        <v/>
      </c>
      <c r="AH203" s="457" t="str">
        <f t="shared" si="18"/>
        <v xml:space="preserve"> </v>
      </c>
      <c r="AI203" s="451"/>
      <c r="AZ203" s="436">
        <v>9</v>
      </c>
      <c r="BA203" s="436">
        <v>1</v>
      </c>
      <c r="BB203" s="436">
        <v>7</v>
      </c>
      <c r="BC203" s="437" t="str">
        <f t="shared" ref="BC203:BC266" si="19">AZ203&amp;BA203&amp;BB203</f>
        <v>917</v>
      </c>
      <c r="BD203" s="436" t="s">
        <v>102</v>
      </c>
    </row>
    <row r="204" spans="1:56">
      <c r="A204" s="448"/>
      <c r="B204" s="449"/>
      <c r="C204" s="448"/>
      <c r="D204" s="449"/>
      <c r="E204" s="449"/>
      <c r="F204" s="448"/>
      <c r="G204" s="448"/>
      <c r="H204" s="448"/>
      <c r="I204" s="449"/>
      <c r="J204" s="448"/>
      <c r="K204" s="450"/>
      <c r="L204" s="451"/>
      <c r="M204" s="451"/>
      <c r="N204" s="451"/>
      <c r="O204" s="450"/>
      <c r="P204" s="451"/>
      <c r="Q204" s="450"/>
      <c r="R204" s="454" t="str">
        <f t="shared" si="15"/>
        <v/>
      </c>
      <c r="S204" s="457" t="str">
        <f t="shared" si="17"/>
        <v xml:space="preserve"> </v>
      </c>
      <c r="T204" s="451"/>
      <c r="U204" s="451"/>
      <c r="V204" s="451"/>
      <c r="W204" s="451"/>
      <c r="X204" s="451"/>
      <c r="Y204" s="451"/>
      <c r="Z204" s="446"/>
      <c r="AA204" s="451"/>
      <c r="AB204" s="452"/>
      <c r="AC204" s="450"/>
      <c r="AD204" s="450"/>
      <c r="AE204" s="450"/>
      <c r="AF204" s="451"/>
      <c r="AG204" s="456" t="str">
        <f t="shared" si="16"/>
        <v/>
      </c>
      <c r="AH204" s="457" t="str">
        <f t="shared" si="18"/>
        <v xml:space="preserve"> </v>
      </c>
      <c r="AI204" s="451"/>
      <c r="AZ204" s="436">
        <v>9</v>
      </c>
      <c r="BA204" s="436">
        <v>1</v>
      </c>
      <c r="BB204" s="436">
        <v>6</v>
      </c>
      <c r="BC204" s="437" t="str">
        <f t="shared" si="19"/>
        <v>916</v>
      </c>
      <c r="BD204" s="436" t="s">
        <v>102</v>
      </c>
    </row>
    <row r="205" spans="1:56">
      <c r="A205" s="448"/>
      <c r="B205" s="449"/>
      <c r="C205" s="448"/>
      <c r="D205" s="449"/>
      <c r="E205" s="449"/>
      <c r="F205" s="448"/>
      <c r="G205" s="448"/>
      <c r="H205" s="448"/>
      <c r="I205" s="449"/>
      <c r="J205" s="448"/>
      <c r="K205" s="450"/>
      <c r="L205" s="451"/>
      <c r="M205" s="451"/>
      <c r="N205" s="451"/>
      <c r="O205" s="450"/>
      <c r="P205" s="451"/>
      <c r="Q205" s="450"/>
      <c r="R205" s="454" t="str">
        <f t="shared" si="15"/>
        <v/>
      </c>
      <c r="S205" s="457" t="str">
        <f t="shared" si="17"/>
        <v xml:space="preserve"> </v>
      </c>
      <c r="T205" s="451"/>
      <c r="U205" s="451"/>
      <c r="V205" s="451"/>
      <c r="W205" s="451"/>
      <c r="X205" s="451"/>
      <c r="Y205" s="451"/>
      <c r="Z205" s="446"/>
      <c r="AA205" s="451"/>
      <c r="AB205" s="452"/>
      <c r="AC205" s="450"/>
      <c r="AD205" s="450"/>
      <c r="AE205" s="450"/>
      <c r="AF205" s="451"/>
      <c r="AG205" s="456" t="str">
        <f t="shared" si="16"/>
        <v/>
      </c>
      <c r="AH205" s="457" t="str">
        <f t="shared" si="18"/>
        <v xml:space="preserve"> </v>
      </c>
      <c r="AI205" s="451"/>
      <c r="AZ205" s="436">
        <v>9</v>
      </c>
      <c r="BA205" s="436">
        <v>1</v>
      </c>
      <c r="BB205" s="436">
        <v>5</v>
      </c>
      <c r="BC205" s="437" t="str">
        <f t="shared" si="19"/>
        <v>915</v>
      </c>
      <c r="BD205" s="436" t="s">
        <v>102</v>
      </c>
    </row>
    <row r="206" spans="1:56">
      <c r="A206" s="448"/>
      <c r="B206" s="449"/>
      <c r="C206" s="448"/>
      <c r="D206" s="449"/>
      <c r="E206" s="449"/>
      <c r="F206" s="448"/>
      <c r="G206" s="448"/>
      <c r="H206" s="448"/>
      <c r="I206" s="449"/>
      <c r="J206" s="448"/>
      <c r="K206" s="450"/>
      <c r="L206" s="451"/>
      <c r="M206" s="451"/>
      <c r="N206" s="451"/>
      <c r="O206" s="450"/>
      <c r="P206" s="451"/>
      <c r="Q206" s="450"/>
      <c r="R206" s="454" t="str">
        <f t="shared" si="15"/>
        <v/>
      </c>
      <c r="S206" s="457" t="str">
        <f t="shared" si="17"/>
        <v xml:space="preserve"> </v>
      </c>
      <c r="T206" s="451"/>
      <c r="U206" s="451"/>
      <c r="V206" s="451"/>
      <c r="W206" s="451"/>
      <c r="X206" s="451"/>
      <c r="Y206" s="451"/>
      <c r="Z206" s="446"/>
      <c r="AA206" s="451"/>
      <c r="AB206" s="452"/>
      <c r="AC206" s="450"/>
      <c r="AD206" s="450"/>
      <c r="AE206" s="450"/>
      <c r="AF206" s="451"/>
      <c r="AG206" s="456" t="str">
        <f t="shared" si="16"/>
        <v/>
      </c>
      <c r="AH206" s="457" t="str">
        <f t="shared" si="18"/>
        <v xml:space="preserve"> </v>
      </c>
      <c r="AI206" s="451"/>
      <c r="AZ206" s="436">
        <v>9</v>
      </c>
      <c r="BA206" s="436">
        <v>1</v>
      </c>
      <c r="BB206" s="436">
        <v>4</v>
      </c>
      <c r="BC206" s="437" t="str">
        <f t="shared" si="19"/>
        <v>914</v>
      </c>
      <c r="BD206" s="436" t="s">
        <v>102</v>
      </c>
    </row>
    <row r="207" spans="1:56">
      <c r="A207" s="448"/>
      <c r="B207" s="449"/>
      <c r="C207" s="448"/>
      <c r="D207" s="449"/>
      <c r="E207" s="449"/>
      <c r="F207" s="448"/>
      <c r="G207" s="448"/>
      <c r="H207" s="448"/>
      <c r="I207" s="449"/>
      <c r="J207" s="448"/>
      <c r="K207" s="450"/>
      <c r="L207" s="451"/>
      <c r="M207" s="451"/>
      <c r="N207" s="451"/>
      <c r="O207" s="450"/>
      <c r="P207" s="451"/>
      <c r="Q207" s="450"/>
      <c r="R207" s="454" t="str">
        <f t="shared" si="15"/>
        <v/>
      </c>
      <c r="S207" s="457" t="str">
        <f t="shared" si="17"/>
        <v xml:space="preserve"> </v>
      </c>
      <c r="T207" s="451"/>
      <c r="U207" s="451"/>
      <c r="V207" s="451"/>
      <c r="W207" s="451"/>
      <c r="X207" s="451"/>
      <c r="Y207" s="451"/>
      <c r="Z207" s="446"/>
      <c r="AA207" s="451"/>
      <c r="AB207" s="452"/>
      <c r="AC207" s="450"/>
      <c r="AD207" s="450"/>
      <c r="AE207" s="450"/>
      <c r="AF207" s="451"/>
      <c r="AG207" s="456" t="str">
        <f t="shared" si="16"/>
        <v/>
      </c>
      <c r="AH207" s="457" t="str">
        <f t="shared" si="18"/>
        <v xml:space="preserve"> </v>
      </c>
      <c r="AI207" s="451"/>
      <c r="AZ207" s="436">
        <v>9</v>
      </c>
      <c r="BA207" s="436">
        <v>1</v>
      </c>
      <c r="BB207" s="436">
        <v>3</v>
      </c>
      <c r="BC207" s="437" t="str">
        <f t="shared" si="19"/>
        <v>913</v>
      </c>
      <c r="BD207" s="436" t="s">
        <v>102</v>
      </c>
    </row>
    <row r="208" spans="1:56">
      <c r="A208" s="448"/>
      <c r="B208" s="449"/>
      <c r="C208" s="448"/>
      <c r="D208" s="449"/>
      <c r="E208" s="449"/>
      <c r="F208" s="448"/>
      <c r="G208" s="448"/>
      <c r="H208" s="448"/>
      <c r="I208" s="449"/>
      <c r="J208" s="448"/>
      <c r="K208" s="450"/>
      <c r="L208" s="451"/>
      <c r="M208" s="451"/>
      <c r="N208" s="451"/>
      <c r="O208" s="450"/>
      <c r="P208" s="451"/>
      <c r="Q208" s="450"/>
      <c r="R208" s="454" t="str">
        <f t="shared" si="15"/>
        <v/>
      </c>
      <c r="S208" s="457" t="str">
        <f t="shared" si="17"/>
        <v xml:space="preserve"> </v>
      </c>
      <c r="T208" s="451"/>
      <c r="U208" s="451"/>
      <c r="V208" s="451"/>
      <c r="W208" s="451"/>
      <c r="X208" s="451"/>
      <c r="Y208" s="451"/>
      <c r="Z208" s="446"/>
      <c r="AA208" s="451"/>
      <c r="AB208" s="452"/>
      <c r="AC208" s="450"/>
      <c r="AD208" s="450"/>
      <c r="AE208" s="450"/>
      <c r="AF208" s="451"/>
      <c r="AG208" s="456" t="str">
        <f t="shared" si="16"/>
        <v/>
      </c>
      <c r="AH208" s="457" t="str">
        <f t="shared" si="18"/>
        <v xml:space="preserve"> </v>
      </c>
      <c r="AI208" s="451"/>
      <c r="AZ208" s="436">
        <v>9</v>
      </c>
      <c r="BA208" s="436">
        <v>1</v>
      </c>
      <c r="BB208" s="436">
        <v>2</v>
      </c>
      <c r="BC208" s="437" t="str">
        <f t="shared" si="19"/>
        <v>912</v>
      </c>
      <c r="BD208" s="436" t="s">
        <v>102</v>
      </c>
    </row>
    <row r="209" spans="1:56">
      <c r="A209" s="448"/>
      <c r="B209" s="449"/>
      <c r="C209" s="448"/>
      <c r="D209" s="449"/>
      <c r="E209" s="449"/>
      <c r="F209" s="448"/>
      <c r="G209" s="448"/>
      <c r="H209" s="448"/>
      <c r="I209" s="449"/>
      <c r="J209" s="448"/>
      <c r="K209" s="450"/>
      <c r="L209" s="451"/>
      <c r="M209" s="451"/>
      <c r="N209" s="451"/>
      <c r="O209" s="450"/>
      <c r="P209" s="451"/>
      <c r="Q209" s="450"/>
      <c r="R209" s="454" t="str">
        <f t="shared" si="15"/>
        <v/>
      </c>
      <c r="S209" s="457" t="str">
        <f t="shared" si="17"/>
        <v xml:space="preserve"> </v>
      </c>
      <c r="T209" s="451"/>
      <c r="U209" s="451"/>
      <c r="V209" s="451"/>
      <c r="W209" s="451"/>
      <c r="X209" s="451"/>
      <c r="Y209" s="451"/>
      <c r="Z209" s="446"/>
      <c r="AA209" s="451"/>
      <c r="AB209" s="452"/>
      <c r="AC209" s="450"/>
      <c r="AD209" s="450"/>
      <c r="AE209" s="450"/>
      <c r="AF209" s="451"/>
      <c r="AG209" s="456" t="str">
        <f t="shared" si="16"/>
        <v/>
      </c>
      <c r="AH209" s="457" t="str">
        <f t="shared" si="18"/>
        <v xml:space="preserve"> </v>
      </c>
      <c r="AI209" s="451"/>
      <c r="AZ209" s="436">
        <v>9</v>
      </c>
      <c r="BA209" s="436">
        <v>1</v>
      </c>
      <c r="BB209" s="436">
        <v>1</v>
      </c>
      <c r="BC209" s="437" t="str">
        <f t="shared" si="19"/>
        <v>911</v>
      </c>
      <c r="BD209" s="436" t="s">
        <v>102</v>
      </c>
    </row>
    <row r="210" spans="1:56">
      <c r="A210" s="448"/>
      <c r="B210" s="449"/>
      <c r="C210" s="448"/>
      <c r="D210" s="449"/>
      <c r="E210" s="449"/>
      <c r="F210" s="448"/>
      <c r="G210" s="448"/>
      <c r="H210" s="448"/>
      <c r="I210" s="449"/>
      <c r="J210" s="448"/>
      <c r="K210" s="450"/>
      <c r="L210" s="451"/>
      <c r="M210" s="451"/>
      <c r="N210" s="451"/>
      <c r="O210" s="450"/>
      <c r="P210" s="451"/>
      <c r="Q210" s="450"/>
      <c r="R210" s="454" t="str">
        <f t="shared" si="15"/>
        <v/>
      </c>
      <c r="S210" s="457" t="str">
        <f t="shared" si="17"/>
        <v xml:space="preserve"> </v>
      </c>
      <c r="T210" s="451"/>
      <c r="U210" s="451"/>
      <c r="V210" s="451"/>
      <c r="W210" s="451"/>
      <c r="X210" s="451"/>
      <c r="Y210" s="451"/>
      <c r="Z210" s="446"/>
      <c r="AA210" s="451"/>
      <c r="AB210" s="452"/>
      <c r="AC210" s="450"/>
      <c r="AD210" s="450"/>
      <c r="AE210" s="450"/>
      <c r="AF210" s="451"/>
      <c r="AG210" s="456" t="str">
        <f t="shared" si="16"/>
        <v/>
      </c>
      <c r="AH210" s="457" t="str">
        <f t="shared" si="18"/>
        <v xml:space="preserve"> </v>
      </c>
      <c r="AI210" s="451"/>
      <c r="AZ210" s="436">
        <v>8</v>
      </c>
      <c r="BA210" s="436">
        <v>10</v>
      </c>
      <c r="BB210" s="436">
        <v>10</v>
      </c>
      <c r="BC210" s="437" t="str">
        <f t="shared" si="19"/>
        <v>81010</v>
      </c>
      <c r="BD210" s="436" t="s">
        <v>94</v>
      </c>
    </row>
    <row r="211" spans="1:56">
      <c r="A211" s="448"/>
      <c r="B211" s="449"/>
      <c r="C211" s="448"/>
      <c r="D211" s="449"/>
      <c r="E211" s="449"/>
      <c r="F211" s="448"/>
      <c r="G211" s="448"/>
      <c r="H211" s="448"/>
      <c r="I211" s="449"/>
      <c r="J211" s="448"/>
      <c r="K211" s="450"/>
      <c r="L211" s="451"/>
      <c r="M211" s="451"/>
      <c r="N211" s="451"/>
      <c r="O211" s="450"/>
      <c r="P211" s="451"/>
      <c r="Q211" s="450"/>
      <c r="R211" s="454" t="str">
        <f t="shared" si="15"/>
        <v/>
      </c>
      <c r="S211" s="457" t="str">
        <f t="shared" si="17"/>
        <v xml:space="preserve"> </v>
      </c>
      <c r="T211" s="451"/>
      <c r="U211" s="451"/>
      <c r="V211" s="451"/>
      <c r="W211" s="451"/>
      <c r="X211" s="451"/>
      <c r="Y211" s="451"/>
      <c r="Z211" s="446"/>
      <c r="AA211" s="451"/>
      <c r="AB211" s="452"/>
      <c r="AC211" s="450"/>
      <c r="AD211" s="450"/>
      <c r="AE211" s="450"/>
      <c r="AF211" s="451"/>
      <c r="AG211" s="456" t="str">
        <f t="shared" si="16"/>
        <v/>
      </c>
      <c r="AH211" s="457" t="str">
        <f t="shared" si="18"/>
        <v xml:space="preserve"> </v>
      </c>
      <c r="AI211" s="451"/>
      <c r="AZ211" s="436">
        <v>8</v>
      </c>
      <c r="BA211" s="436">
        <v>10</v>
      </c>
      <c r="BB211" s="436">
        <v>9</v>
      </c>
      <c r="BC211" s="437" t="str">
        <f t="shared" si="19"/>
        <v>8109</v>
      </c>
      <c r="BD211" s="436" t="s">
        <v>94</v>
      </c>
    </row>
    <row r="212" spans="1:56">
      <c r="A212" s="448"/>
      <c r="B212" s="449"/>
      <c r="C212" s="448"/>
      <c r="D212" s="449"/>
      <c r="E212" s="449"/>
      <c r="F212" s="448"/>
      <c r="G212" s="448"/>
      <c r="H212" s="448"/>
      <c r="I212" s="449"/>
      <c r="J212" s="448"/>
      <c r="K212" s="450"/>
      <c r="L212" s="451"/>
      <c r="M212" s="451"/>
      <c r="N212" s="451"/>
      <c r="O212" s="450"/>
      <c r="P212" s="451"/>
      <c r="Q212" s="450"/>
      <c r="R212" s="454" t="str">
        <f t="shared" si="15"/>
        <v/>
      </c>
      <c r="S212" s="457" t="str">
        <f t="shared" si="17"/>
        <v xml:space="preserve"> </v>
      </c>
      <c r="T212" s="451"/>
      <c r="U212" s="451"/>
      <c r="V212" s="451"/>
      <c r="W212" s="451"/>
      <c r="X212" s="451"/>
      <c r="Y212" s="451"/>
      <c r="Z212" s="446"/>
      <c r="AA212" s="451"/>
      <c r="AB212" s="452"/>
      <c r="AC212" s="450"/>
      <c r="AD212" s="450"/>
      <c r="AE212" s="450"/>
      <c r="AF212" s="451"/>
      <c r="AG212" s="456" t="str">
        <f t="shared" si="16"/>
        <v/>
      </c>
      <c r="AH212" s="457" t="str">
        <f t="shared" si="18"/>
        <v xml:space="preserve"> </v>
      </c>
      <c r="AI212" s="451"/>
      <c r="AZ212" s="436">
        <v>8</v>
      </c>
      <c r="BA212" s="436">
        <v>10</v>
      </c>
      <c r="BB212" s="436">
        <v>8</v>
      </c>
      <c r="BC212" s="437" t="str">
        <f t="shared" si="19"/>
        <v>8108</v>
      </c>
      <c r="BD212" s="436" t="s">
        <v>94</v>
      </c>
    </row>
    <row r="213" spans="1:56">
      <c r="A213" s="448"/>
      <c r="B213" s="449"/>
      <c r="C213" s="448"/>
      <c r="D213" s="449"/>
      <c r="E213" s="449"/>
      <c r="F213" s="448"/>
      <c r="G213" s="448"/>
      <c r="H213" s="448"/>
      <c r="I213" s="449"/>
      <c r="J213" s="448"/>
      <c r="K213" s="450"/>
      <c r="L213" s="451"/>
      <c r="M213" s="451"/>
      <c r="N213" s="451"/>
      <c r="O213" s="450"/>
      <c r="P213" s="451"/>
      <c r="Q213" s="450"/>
      <c r="R213" s="454" t="str">
        <f t="shared" si="15"/>
        <v/>
      </c>
      <c r="S213" s="457" t="str">
        <f t="shared" si="17"/>
        <v xml:space="preserve"> </v>
      </c>
      <c r="T213" s="451"/>
      <c r="U213" s="451"/>
      <c r="V213" s="451"/>
      <c r="W213" s="451"/>
      <c r="X213" s="451"/>
      <c r="Y213" s="451"/>
      <c r="Z213" s="446"/>
      <c r="AA213" s="451"/>
      <c r="AB213" s="452"/>
      <c r="AC213" s="450"/>
      <c r="AD213" s="450"/>
      <c r="AE213" s="450"/>
      <c r="AF213" s="451"/>
      <c r="AG213" s="456" t="str">
        <f t="shared" si="16"/>
        <v/>
      </c>
      <c r="AH213" s="457" t="str">
        <f t="shared" si="18"/>
        <v xml:space="preserve"> </v>
      </c>
      <c r="AI213" s="451"/>
      <c r="AZ213" s="436">
        <v>8</v>
      </c>
      <c r="BA213" s="436">
        <v>10</v>
      </c>
      <c r="BB213" s="436">
        <v>7</v>
      </c>
      <c r="BC213" s="437" t="str">
        <f t="shared" si="19"/>
        <v>8107</v>
      </c>
      <c r="BD213" s="436" t="s">
        <v>94</v>
      </c>
    </row>
    <row r="214" spans="1:56">
      <c r="A214" s="448"/>
      <c r="B214" s="449"/>
      <c r="C214" s="448"/>
      <c r="D214" s="449"/>
      <c r="E214" s="449"/>
      <c r="F214" s="448"/>
      <c r="G214" s="448"/>
      <c r="H214" s="448"/>
      <c r="I214" s="449"/>
      <c r="J214" s="448"/>
      <c r="K214" s="450"/>
      <c r="L214" s="451"/>
      <c r="M214" s="451"/>
      <c r="N214" s="451"/>
      <c r="O214" s="450"/>
      <c r="P214" s="451"/>
      <c r="Q214" s="450"/>
      <c r="R214" s="454" t="str">
        <f t="shared" si="15"/>
        <v/>
      </c>
      <c r="S214" s="457" t="str">
        <f t="shared" si="17"/>
        <v xml:space="preserve"> </v>
      </c>
      <c r="T214" s="451"/>
      <c r="U214" s="451"/>
      <c r="V214" s="451"/>
      <c r="W214" s="451"/>
      <c r="X214" s="451"/>
      <c r="Y214" s="451"/>
      <c r="Z214" s="446"/>
      <c r="AA214" s="451"/>
      <c r="AB214" s="452"/>
      <c r="AC214" s="450"/>
      <c r="AD214" s="450"/>
      <c r="AE214" s="450"/>
      <c r="AF214" s="451"/>
      <c r="AG214" s="456" t="str">
        <f t="shared" si="16"/>
        <v/>
      </c>
      <c r="AH214" s="457" t="str">
        <f t="shared" si="18"/>
        <v xml:space="preserve"> </v>
      </c>
      <c r="AI214" s="451"/>
      <c r="AZ214" s="436">
        <v>8</v>
      </c>
      <c r="BA214" s="436">
        <v>10</v>
      </c>
      <c r="BB214" s="436">
        <v>6</v>
      </c>
      <c r="BC214" s="437" t="str">
        <f t="shared" si="19"/>
        <v>8106</v>
      </c>
      <c r="BD214" s="436" t="s">
        <v>94</v>
      </c>
    </row>
    <row r="215" spans="1:56">
      <c r="A215" s="448"/>
      <c r="B215" s="449"/>
      <c r="C215" s="448"/>
      <c r="D215" s="449"/>
      <c r="E215" s="449"/>
      <c r="F215" s="448"/>
      <c r="G215" s="448"/>
      <c r="H215" s="448"/>
      <c r="I215" s="449"/>
      <c r="J215" s="448"/>
      <c r="K215" s="450"/>
      <c r="L215" s="451"/>
      <c r="M215" s="451"/>
      <c r="N215" s="451"/>
      <c r="O215" s="450"/>
      <c r="P215" s="451"/>
      <c r="Q215" s="450"/>
      <c r="R215" s="454" t="str">
        <f t="shared" si="15"/>
        <v/>
      </c>
      <c r="S215" s="457" t="str">
        <f t="shared" si="17"/>
        <v xml:space="preserve"> </v>
      </c>
      <c r="T215" s="451"/>
      <c r="U215" s="451"/>
      <c r="V215" s="451"/>
      <c r="W215" s="451"/>
      <c r="X215" s="451"/>
      <c r="Y215" s="451"/>
      <c r="Z215" s="446"/>
      <c r="AA215" s="451"/>
      <c r="AB215" s="452"/>
      <c r="AC215" s="450"/>
      <c r="AD215" s="450"/>
      <c r="AE215" s="450"/>
      <c r="AF215" s="451"/>
      <c r="AG215" s="456" t="str">
        <f t="shared" si="16"/>
        <v/>
      </c>
      <c r="AH215" s="457" t="str">
        <f t="shared" si="18"/>
        <v xml:space="preserve"> </v>
      </c>
      <c r="AI215" s="451"/>
      <c r="AZ215" s="436">
        <v>8</v>
      </c>
      <c r="BA215" s="436">
        <v>10</v>
      </c>
      <c r="BB215" s="436">
        <v>5</v>
      </c>
      <c r="BC215" s="437" t="str">
        <f t="shared" si="19"/>
        <v>8105</v>
      </c>
      <c r="BD215" s="436" t="s">
        <v>94</v>
      </c>
    </row>
    <row r="216" spans="1:56">
      <c r="A216" s="448"/>
      <c r="B216" s="449"/>
      <c r="C216" s="448"/>
      <c r="D216" s="449"/>
      <c r="E216" s="449"/>
      <c r="F216" s="448"/>
      <c r="G216" s="448"/>
      <c r="H216" s="448"/>
      <c r="I216" s="449"/>
      <c r="J216" s="448"/>
      <c r="K216" s="450"/>
      <c r="L216" s="451"/>
      <c r="M216" s="451"/>
      <c r="N216" s="451"/>
      <c r="O216" s="450"/>
      <c r="P216" s="451"/>
      <c r="Q216" s="450"/>
      <c r="R216" s="454" t="str">
        <f t="shared" si="15"/>
        <v/>
      </c>
      <c r="S216" s="457" t="str">
        <f t="shared" si="17"/>
        <v xml:space="preserve"> </v>
      </c>
      <c r="T216" s="451"/>
      <c r="U216" s="451"/>
      <c r="V216" s="451"/>
      <c r="W216" s="451"/>
      <c r="X216" s="451"/>
      <c r="Y216" s="451"/>
      <c r="Z216" s="446"/>
      <c r="AA216" s="451"/>
      <c r="AB216" s="452"/>
      <c r="AC216" s="450"/>
      <c r="AD216" s="450"/>
      <c r="AE216" s="450"/>
      <c r="AF216" s="451"/>
      <c r="AG216" s="456" t="str">
        <f t="shared" si="16"/>
        <v/>
      </c>
      <c r="AH216" s="457" t="str">
        <f t="shared" si="18"/>
        <v xml:space="preserve"> </v>
      </c>
      <c r="AI216" s="451"/>
      <c r="AZ216" s="436">
        <v>8</v>
      </c>
      <c r="BA216" s="436">
        <v>10</v>
      </c>
      <c r="BB216" s="436">
        <v>4</v>
      </c>
      <c r="BC216" s="437" t="str">
        <f t="shared" si="19"/>
        <v>8104</v>
      </c>
      <c r="BD216" s="436" t="s">
        <v>94</v>
      </c>
    </row>
    <row r="217" spans="1:56">
      <c r="A217" s="448"/>
      <c r="B217" s="449"/>
      <c r="C217" s="448"/>
      <c r="D217" s="449"/>
      <c r="E217" s="449"/>
      <c r="F217" s="448"/>
      <c r="G217" s="448"/>
      <c r="H217" s="448"/>
      <c r="I217" s="449"/>
      <c r="J217" s="448"/>
      <c r="K217" s="450"/>
      <c r="L217" s="451"/>
      <c r="M217" s="451"/>
      <c r="N217" s="451"/>
      <c r="O217" s="450"/>
      <c r="P217" s="451"/>
      <c r="Q217" s="450"/>
      <c r="R217" s="454" t="str">
        <f t="shared" si="15"/>
        <v/>
      </c>
      <c r="S217" s="457" t="str">
        <f t="shared" si="17"/>
        <v xml:space="preserve"> </v>
      </c>
      <c r="T217" s="451"/>
      <c r="U217" s="451"/>
      <c r="V217" s="451"/>
      <c r="W217" s="451"/>
      <c r="X217" s="451"/>
      <c r="Y217" s="451"/>
      <c r="Z217" s="446"/>
      <c r="AA217" s="451"/>
      <c r="AB217" s="452"/>
      <c r="AC217" s="450"/>
      <c r="AD217" s="450"/>
      <c r="AE217" s="450"/>
      <c r="AF217" s="451"/>
      <c r="AG217" s="456" t="str">
        <f t="shared" si="16"/>
        <v/>
      </c>
      <c r="AH217" s="457" t="str">
        <f t="shared" si="18"/>
        <v xml:space="preserve"> </v>
      </c>
      <c r="AI217" s="451"/>
      <c r="AZ217" s="436">
        <v>8</v>
      </c>
      <c r="BA217" s="436">
        <v>10</v>
      </c>
      <c r="BB217" s="436">
        <v>3</v>
      </c>
      <c r="BC217" s="437" t="str">
        <f t="shared" si="19"/>
        <v>8103</v>
      </c>
      <c r="BD217" s="436" t="s">
        <v>94</v>
      </c>
    </row>
    <row r="218" spans="1:56">
      <c r="A218" s="448"/>
      <c r="B218" s="449"/>
      <c r="C218" s="448"/>
      <c r="D218" s="449"/>
      <c r="E218" s="449"/>
      <c r="F218" s="448"/>
      <c r="G218" s="448"/>
      <c r="H218" s="448"/>
      <c r="I218" s="449"/>
      <c r="J218" s="448"/>
      <c r="K218" s="450"/>
      <c r="L218" s="451"/>
      <c r="M218" s="451"/>
      <c r="N218" s="451"/>
      <c r="O218" s="450"/>
      <c r="P218" s="451"/>
      <c r="Q218" s="450"/>
      <c r="R218" s="454" t="str">
        <f t="shared" si="15"/>
        <v/>
      </c>
      <c r="S218" s="457" t="str">
        <f t="shared" si="17"/>
        <v xml:space="preserve"> </v>
      </c>
      <c r="T218" s="451"/>
      <c r="U218" s="451"/>
      <c r="V218" s="451"/>
      <c r="W218" s="451"/>
      <c r="X218" s="451"/>
      <c r="Y218" s="451"/>
      <c r="Z218" s="446"/>
      <c r="AA218" s="451"/>
      <c r="AB218" s="452"/>
      <c r="AC218" s="450"/>
      <c r="AD218" s="450"/>
      <c r="AE218" s="450"/>
      <c r="AF218" s="451"/>
      <c r="AG218" s="456" t="str">
        <f t="shared" si="16"/>
        <v/>
      </c>
      <c r="AH218" s="457" t="str">
        <f t="shared" si="18"/>
        <v xml:space="preserve"> </v>
      </c>
      <c r="AI218" s="451"/>
      <c r="AZ218" s="436">
        <v>8</v>
      </c>
      <c r="BA218" s="436">
        <v>10</v>
      </c>
      <c r="BB218" s="436">
        <v>2</v>
      </c>
      <c r="BC218" s="437" t="str">
        <f t="shared" si="19"/>
        <v>8102</v>
      </c>
      <c r="BD218" s="436" t="s">
        <v>94</v>
      </c>
    </row>
    <row r="219" spans="1:56">
      <c r="A219" s="448"/>
      <c r="B219" s="449"/>
      <c r="C219" s="448"/>
      <c r="D219" s="449"/>
      <c r="E219" s="449"/>
      <c r="F219" s="448"/>
      <c r="G219" s="448"/>
      <c r="H219" s="448"/>
      <c r="I219" s="449"/>
      <c r="J219" s="448"/>
      <c r="K219" s="450"/>
      <c r="L219" s="451"/>
      <c r="M219" s="451"/>
      <c r="N219" s="451"/>
      <c r="O219" s="450"/>
      <c r="P219" s="451"/>
      <c r="Q219" s="450"/>
      <c r="R219" s="454" t="str">
        <f t="shared" si="15"/>
        <v/>
      </c>
      <c r="S219" s="457" t="str">
        <f t="shared" si="17"/>
        <v xml:space="preserve"> </v>
      </c>
      <c r="T219" s="451"/>
      <c r="U219" s="451"/>
      <c r="V219" s="451"/>
      <c r="W219" s="451"/>
      <c r="X219" s="451"/>
      <c r="Y219" s="451"/>
      <c r="Z219" s="446"/>
      <c r="AA219" s="451"/>
      <c r="AB219" s="452"/>
      <c r="AC219" s="450"/>
      <c r="AD219" s="450"/>
      <c r="AE219" s="450"/>
      <c r="AF219" s="451"/>
      <c r="AG219" s="456" t="str">
        <f t="shared" si="16"/>
        <v/>
      </c>
      <c r="AH219" s="457" t="str">
        <f t="shared" si="18"/>
        <v xml:space="preserve"> </v>
      </c>
      <c r="AI219" s="451"/>
      <c r="AZ219" s="436">
        <v>8</v>
      </c>
      <c r="BA219" s="436">
        <v>10</v>
      </c>
      <c r="BB219" s="436">
        <v>1</v>
      </c>
      <c r="BC219" s="437" t="str">
        <f t="shared" si="19"/>
        <v>8101</v>
      </c>
      <c r="BD219" s="436" t="s">
        <v>94</v>
      </c>
    </row>
    <row r="220" spans="1:56">
      <c r="A220" s="448"/>
      <c r="B220" s="449"/>
      <c r="C220" s="448"/>
      <c r="D220" s="449"/>
      <c r="E220" s="449"/>
      <c r="F220" s="448"/>
      <c r="G220" s="448"/>
      <c r="H220" s="448"/>
      <c r="I220" s="449"/>
      <c r="J220" s="448"/>
      <c r="K220" s="450"/>
      <c r="L220" s="451"/>
      <c r="M220" s="451"/>
      <c r="N220" s="451"/>
      <c r="O220" s="450"/>
      <c r="P220" s="451"/>
      <c r="Q220" s="450"/>
      <c r="R220" s="454" t="str">
        <f t="shared" si="15"/>
        <v/>
      </c>
      <c r="S220" s="457" t="str">
        <f t="shared" si="17"/>
        <v xml:space="preserve"> </v>
      </c>
      <c r="T220" s="451"/>
      <c r="U220" s="451"/>
      <c r="V220" s="451"/>
      <c r="W220" s="451"/>
      <c r="X220" s="451"/>
      <c r="Y220" s="451"/>
      <c r="Z220" s="446"/>
      <c r="AA220" s="451"/>
      <c r="AB220" s="452"/>
      <c r="AC220" s="450"/>
      <c r="AD220" s="450"/>
      <c r="AE220" s="450"/>
      <c r="AF220" s="451"/>
      <c r="AG220" s="456" t="str">
        <f t="shared" si="16"/>
        <v/>
      </c>
      <c r="AH220" s="457" t="str">
        <f t="shared" si="18"/>
        <v xml:space="preserve"> </v>
      </c>
      <c r="AI220" s="451"/>
      <c r="AZ220" s="436">
        <v>8</v>
      </c>
      <c r="BA220" s="436">
        <v>9</v>
      </c>
      <c r="BB220" s="436">
        <v>10</v>
      </c>
      <c r="BC220" s="437" t="str">
        <f t="shared" si="19"/>
        <v>8910</v>
      </c>
      <c r="BD220" s="436" t="s">
        <v>94</v>
      </c>
    </row>
    <row r="221" spans="1:56">
      <c r="A221" s="448"/>
      <c r="B221" s="449"/>
      <c r="C221" s="448"/>
      <c r="D221" s="449"/>
      <c r="E221" s="449"/>
      <c r="F221" s="448"/>
      <c r="G221" s="448"/>
      <c r="H221" s="448"/>
      <c r="I221" s="449"/>
      <c r="J221" s="448"/>
      <c r="K221" s="450"/>
      <c r="L221" s="451"/>
      <c r="M221" s="451"/>
      <c r="N221" s="451"/>
      <c r="O221" s="450"/>
      <c r="P221" s="451"/>
      <c r="Q221" s="450"/>
      <c r="R221" s="454" t="str">
        <f t="shared" si="15"/>
        <v/>
      </c>
      <c r="S221" s="457" t="str">
        <f t="shared" si="17"/>
        <v xml:space="preserve"> </v>
      </c>
      <c r="T221" s="451"/>
      <c r="U221" s="451"/>
      <c r="V221" s="451"/>
      <c r="W221" s="451"/>
      <c r="X221" s="451"/>
      <c r="Y221" s="451"/>
      <c r="Z221" s="446"/>
      <c r="AA221" s="451"/>
      <c r="AB221" s="452"/>
      <c r="AC221" s="450"/>
      <c r="AD221" s="450"/>
      <c r="AE221" s="450"/>
      <c r="AF221" s="451"/>
      <c r="AG221" s="456" t="str">
        <f t="shared" si="16"/>
        <v/>
      </c>
      <c r="AH221" s="457" t="str">
        <f t="shared" si="18"/>
        <v xml:space="preserve"> </v>
      </c>
      <c r="AI221" s="451"/>
      <c r="AZ221" s="436">
        <v>8</v>
      </c>
      <c r="BA221" s="436">
        <v>9</v>
      </c>
      <c r="BB221" s="436">
        <v>9</v>
      </c>
      <c r="BC221" s="437" t="str">
        <f t="shared" si="19"/>
        <v>899</v>
      </c>
      <c r="BD221" s="436" t="s">
        <v>94</v>
      </c>
    </row>
    <row r="222" spans="1:56">
      <c r="A222" s="448"/>
      <c r="B222" s="449"/>
      <c r="C222" s="448"/>
      <c r="D222" s="449"/>
      <c r="E222" s="449"/>
      <c r="F222" s="448"/>
      <c r="G222" s="448"/>
      <c r="H222" s="448"/>
      <c r="I222" s="449"/>
      <c r="J222" s="448"/>
      <c r="K222" s="450"/>
      <c r="L222" s="451"/>
      <c r="M222" s="451"/>
      <c r="N222" s="451"/>
      <c r="O222" s="450"/>
      <c r="P222" s="451"/>
      <c r="Q222" s="450"/>
      <c r="R222" s="454" t="str">
        <f t="shared" ref="R222:R285" si="20">+K222&amp;O222&amp;Q222</f>
        <v/>
      </c>
      <c r="S222" s="457" t="str">
        <f t="shared" si="17"/>
        <v xml:space="preserve"> </v>
      </c>
      <c r="T222" s="451"/>
      <c r="U222" s="451"/>
      <c r="V222" s="451"/>
      <c r="W222" s="451"/>
      <c r="X222" s="451"/>
      <c r="Y222" s="451"/>
      <c r="Z222" s="446"/>
      <c r="AA222" s="451"/>
      <c r="AB222" s="452"/>
      <c r="AC222" s="450"/>
      <c r="AD222" s="450"/>
      <c r="AE222" s="450"/>
      <c r="AF222" s="451"/>
      <c r="AG222" s="456" t="str">
        <f t="shared" ref="AG222:AG285" si="21">+AC222&amp;AD222&amp;AE222</f>
        <v/>
      </c>
      <c r="AH222" s="457" t="str">
        <f t="shared" si="18"/>
        <v xml:space="preserve"> </v>
      </c>
      <c r="AI222" s="451"/>
      <c r="AZ222" s="436">
        <v>8</v>
      </c>
      <c r="BA222" s="436">
        <v>9</v>
      </c>
      <c r="BB222" s="436">
        <v>8</v>
      </c>
      <c r="BC222" s="437" t="str">
        <f t="shared" si="19"/>
        <v>898</v>
      </c>
      <c r="BD222" s="436" t="s">
        <v>94</v>
      </c>
    </row>
    <row r="223" spans="1:56">
      <c r="A223" s="448"/>
      <c r="B223" s="449"/>
      <c r="C223" s="448"/>
      <c r="D223" s="449"/>
      <c r="E223" s="449"/>
      <c r="F223" s="448"/>
      <c r="G223" s="448"/>
      <c r="H223" s="448"/>
      <c r="I223" s="449"/>
      <c r="J223" s="448"/>
      <c r="K223" s="450"/>
      <c r="L223" s="451"/>
      <c r="M223" s="451"/>
      <c r="N223" s="451"/>
      <c r="O223" s="450"/>
      <c r="P223" s="451"/>
      <c r="Q223" s="450"/>
      <c r="R223" s="454" t="str">
        <f t="shared" si="20"/>
        <v/>
      </c>
      <c r="S223" s="457" t="str">
        <f t="shared" si="17"/>
        <v xml:space="preserve"> </v>
      </c>
      <c r="T223" s="451"/>
      <c r="U223" s="451"/>
      <c r="V223" s="451"/>
      <c r="W223" s="451"/>
      <c r="X223" s="451"/>
      <c r="Y223" s="451"/>
      <c r="Z223" s="446"/>
      <c r="AA223" s="451"/>
      <c r="AB223" s="452"/>
      <c r="AC223" s="450"/>
      <c r="AD223" s="450"/>
      <c r="AE223" s="450"/>
      <c r="AF223" s="451"/>
      <c r="AG223" s="456" t="str">
        <f t="shared" si="21"/>
        <v/>
      </c>
      <c r="AH223" s="457" t="str">
        <f t="shared" si="18"/>
        <v xml:space="preserve"> </v>
      </c>
      <c r="AI223" s="451"/>
      <c r="AZ223" s="436">
        <v>8</v>
      </c>
      <c r="BA223" s="436">
        <v>9</v>
      </c>
      <c r="BB223" s="436">
        <v>7</v>
      </c>
      <c r="BC223" s="437" t="str">
        <f t="shared" si="19"/>
        <v>897</v>
      </c>
      <c r="BD223" s="436" t="s">
        <v>94</v>
      </c>
    </row>
    <row r="224" spans="1:56">
      <c r="A224" s="448"/>
      <c r="B224" s="449"/>
      <c r="C224" s="448"/>
      <c r="D224" s="449"/>
      <c r="E224" s="449"/>
      <c r="F224" s="448"/>
      <c r="G224" s="448"/>
      <c r="H224" s="448"/>
      <c r="I224" s="449"/>
      <c r="J224" s="448"/>
      <c r="K224" s="450"/>
      <c r="L224" s="451"/>
      <c r="M224" s="451"/>
      <c r="N224" s="451"/>
      <c r="O224" s="450"/>
      <c r="P224" s="451"/>
      <c r="Q224" s="450"/>
      <c r="R224" s="454" t="str">
        <f t="shared" si="20"/>
        <v/>
      </c>
      <c r="S224" s="457" t="str">
        <f t="shared" si="17"/>
        <v xml:space="preserve"> </v>
      </c>
      <c r="T224" s="451"/>
      <c r="U224" s="451"/>
      <c r="V224" s="451"/>
      <c r="W224" s="451"/>
      <c r="X224" s="451"/>
      <c r="Y224" s="451"/>
      <c r="Z224" s="446"/>
      <c r="AA224" s="451"/>
      <c r="AB224" s="452"/>
      <c r="AC224" s="450"/>
      <c r="AD224" s="450"/>
      <c r="AE224" s="450"/>
      <c r="AF224" s="451"/>
      <c r="AG224" s="456" t="str">
        <f t="shared" si="21"/>
        <v/>
      </c>
      <c r="AH224" s="457" t="str">
        <f t="shared" si="18"/>
        <v xml:space="preserve"> </v>
      </c>
      <c r="AI224" s="451"/>
      <c r="AZ224" s="436">
        <v>8</v>
      </c>
      <c r="BA224" s="436">
        <v>9</v>
      </c>
      <c r="BB224" s="436">
        <v>6</v>
      </c>
      <c r="BC224" s="437" t="str">
        <f t="shared" si="19"/>
        <v>896</v>
      </c>
      <c r="BD224" s="436" t="s">
        <v>94</v>
      </c>
    </row>
    <row r="225" spans="1:56">
      <c r="A225" s="448"/>
      <c r="B225" s="449"/>
      <c r="C225" s="448"/>
      <c r="D225" s="449"/>
      <c r="E225" s="449"/>
      <c r="F225" s="448"/>
      <c r="G225" s="448"/>
      <c r="H225" s="448"/>
      <c r="I225" s="449"/>
      <c r="J225" s="448"/>
      <c r="K225" s="450"/>
      <c r="L225" s="451"/>
      <c r="M225" s="451"/>
      <c r="N225" s="451"/>
      <c r="O225" s="450"/>
      <c r="P225" s="451"/>
      <c r="Q225" s="450"/>
      <c r="R225" s="454" t="str">
        <f t="shared" si="20"/>
        <v/>
      </c>
      <c r="S225" s="457" t="str">
        <f t="shared" si="17"/>
        <v xml:space="preserve"> </v>
      </c>
      <c r="T225" s="451"/>
      <c r="U225" s="451"/>
      <c r="V225" s="451"/>
      <c r="W225" s="451"/>
      <c r="X225" s="451"/>
      <c r="Y225" s="451"/>
      <c r="Z225" s="446"/>
      <c r="AA225" s="451"/>
      <c r="AB225" s="452"/>
      <c r="AC225" s="450"/>
      <c r="AD225" s="450"/>
      <c r="AE225" s="450"/>
      <c r="AF225" s="451"/>
      <c r="AG225" s="456" t="str">
        <f t="shared" si="21"/>
        <v/>
      </c>
      <c r="AH225" s="457" t="str">
        <f t="shared" si="18"/>
        <v xml:space="preserve"> </v>
      </c>
      <c r="AI225" s="451"/>
      <c r="AZ225" s="436">
        <v>8</v>
      </c>
      <c r="BA225" s="436">
        <v>9</v>
      </c>
      <c r="BB225" s="436">
        <v>5</v>
      </c>
      <c r="BC225" s="437" t="str">
        <f t="shared" si="19"/>
        <v>895</v>
      </c>
      <c r="BD225" s="436" t="s">
        <v>94</v>
      </c>
    </row>
    <row r="226" spans="1:56">
      <c r="A226" s="448"/>
      <c r="B226" s="449"/>
      <c r="C226" s="448"/>
      <c r="D226" s="449"/>
      <c r="E226" s="449"/>
      <c r="F226" s="448"/>
      <c r="G226" s="448"/>
      <c r="H226" s="448"/>
      <c r="I226" s="449"/>
      <c r="J226" s="448"/>
      <c r="K226" s="450"/>
      <c r="L226" s="451"/>
      <c r="M226" s="451"/>
      <c r="N226" s="451"/>
      <c r="O226" s="450"/>
      <c r="P226" s="451"/>
      <c r="Q226" s="450"/>
      <c r="R226" s="454" t="str">
        <f t="shared" si="20"/>
        <v/>
      </c>
      <c r="S226" s="457" t="str">
        <f t="shared" si="17"/>
        <v xml:space="preserve"> </v>
      </c>
      <c r="T226" s="451"/>
      <c r="U226" s="451"/>
      <c r="V226" s="451"/>
      <c r="W226" s="451"/>
      <c r="X226" s="451"/>
      <c r="Y226" s="451"/>
      <c r="Z226" s="446"/>
      <c r="AA226" s="451"/>
      <c r="AB226" s="452"/>
      <c r="AC226" s="450"/>
      <c r="AD226" s="450"/>
      <c r="AE226" s="450"/>
      <c r="AF226" s="451"/>
      <c r="AG226" s="456" t="str">
        <f t="shared" si="21"/>
        <v/>
      </c>
      <c r="AH226" s="457" t="str">
        <f t="shared" si="18"/>
        <v xml:space="preserve"> </v>
      </c>
      <c r="AI226" s="451"/>
      <c r="AZ226" s="436">
        <v>8</v>
      </c>
      <c r="BA226" s="436">
        <v>9</v>
      </c>
      <c r="BB226" s="436">
        <v>4</v>
      </c>
      <c r="BC226" s="437" t="str">
        <f t="shared" si="19"/>
        <v>894</v>
      </c>
      <c r="BD226" s="436" t="s">
        <v>94</v>
      </c>
    </row>
    <row r="227" spans="1:56">
      <c r="A227" s="448"/>
      <c r="B227" s="449"/>
      <c r="C227" s="448"/>
      <c r="D227" s="449"/>
      <c r="E227" s="449"/>
      <c r="F227" s="448"/>
      <c r="G227" s="448"/>
      <c r="H227" s="448"/>
      <c r="I227" s="449"/>
      <c r="J227" s="448"/>
      <c r="K227" s="450"/>
      <c r="L227" s="451"/>
      <c r="M227" s="451"/>
      <c r="N227" s="451"/>
      <c r="O227" s="450"/>
      <c r="P227" s="451"/>
      <c r="Q227" s="450"/>
      <c r="R227" s="454" t="str">
        <f t="shared" si="20"/>
        <v/>
      </c>
      <c r="S227" s="457" t="str">
        <f t="shared" si="17"/>
        <v xml:space="preserve"> </v>
      </c>
      <c r="T227" s="451"/>
      <c r="U227" s="451"/>
      <c r="V227" s="451"/>
      <c r="W227" s="451"/>
      <c r="X227" s="451"/>
      <c r="Y227" s="451"/>
      <c r="Z227" s="446"/>
      <c r="AA227" s="451"/>
      <c r="AB227" s="452"/>
      <c r="AC227" s="450"/>
      <c r="AD227" s="450"/>
      <c r="AE227" s="450"/>
      <c r="AF227" s="451"/>
      <c r="AG227" s="456" t="str">
        <f t="shared" si="21"/>
        <v/>
      </c>
      <c r="AH227" s="457" t="str">
        <f t="shared" si="18"/>
        <v xml:space="preserve"> </v>
      </c>
      <c r="AI227" s="451"/>
      <c r="AZ227" s="436">
        <v>8</v>
      </c>
      <c r="BA227" s="436">
        <v>9</v>
      </c>
      <c r="BB227" s="436">
        <v>3</v>
      </c>
      <c r="BC227" s="437" t="str">
        <f t="shared" si="19"/>
        <v>893</v>
      </c>
      <c r="BD227" s="436" t="s">
        <v>94</v>
      </c>
    </row>
    <row r="228" spans="1:56">
      <c r="A228" s="448"/>
      <c r="B228" s="449"/>
      <c r="C228" s="448"/>
      <c r="D228" s="449"/>
      <c r="E228" s="449"/>
      <c r="F228" s="448"/>
      <c r="G228" s="448"/>
      <c r="H228" s="448"/>
      <c r="I228" s="449"/>
      <c r="J228" s="448"/>
      <c r="K228" s="450"/>
      <c r="L228" s="451"/>
      <c r="M228" s="451"/>
      <c r="N228" s="451"/>
      <c r="O228" s="450"/>
      <c r="P228" s="451"/>
      <c r="Q228" s="450"/>
      <c r="R228" s="454" t="str">
        <f t="shared" si="20"/>
        <v/>
      </c>
      <c r="S228" s="457" t="str">
        <f t="shared" si="17"/>
        <v xml:space="preserve"> </v>
      </c>
      <c r="T228" s="451"/>
      <c r="U228" s="451"/>
      <c r="V228" s="451"/>
      <c r="W228" s="451"/>
      <c r="X228" s="451"/>
      <c r="Y228" s="451"/>
      <c r="Z228" s="446"/>
      <c r="AA228" s="451"/>
      <c r="AB228" s="452"/>
      <c r="AC228" s="450"/>
      <c r="AD228" s="450"/>
      <c r="AE228" s="450"/>
      <c r="AF228" s="451"/>
      <c r="AG228" s="456" t="str">
        <f t="shared" si="21"/>
        <v/>
      </c>
      <c r="AH228" s="457" t="str">
        <f t="shared" si="18"/>
        <v xml:space="preserve"> </v>
      </c>
      <c r="AI228" s="451"/>
      <c r="AZ228" s="436">
        <v>8</v>
      </c>
      <c r="BA228" s="436">
        <v>9</v>
      </c>
      <c r="BB228" s="436">
        <v>2</v>
      </c>
      <c r="BC228" s="437" t="str">
        <f t="shared" si="19"/>
        <v>892</v>
      </c>
      <c r="BD228" s="436" t="s">
        <v>94</v>
      </c>
    </row>
    <row r="229" spans="1:56">
      <c r="A229" s="448"/>
      <c r="B229" s="449"/>
      <c r="C229" s="448"/>
      <c r="D229" s="449"/>
      <c r="E229" s="449"/>
      <c r="F229" s="448"/>
      <c r="G229" s="448"/>
      <c r="H229" s="448"/>
      <c r="I229" s="449"/>
      <c r="J229" s="448"/>
      <c r="K229" s="450"/>
      <c r="L229" s="451"/>
      <c r="M229" s="451"/>
      <c r="N229" s="451"/>
      <c r="O229" s="450"/>
      <c r="P229" s="451"/>
      <c r="Q229" s="450"/>
      <c r="R229" s="454" t="str">
        <f t="shared" si="20"/>
        <v/>
      </c>
      <c r="S229" s="457" t="str">
        <f t="shared" si="17"/>
        <v xml:space="preserve"> </v>
      </c>
      <c r="T229" s="451"/>
      <c r="U229" s="451"/>
      <c r="V229" s="451"/>
      <c r="W229" s="451"/>
      <c r="X229" s="451"/>
      <c r="Y229" s="451"/>
      <c r="Z229" s="446"/>
      <c r="AA229" s="451"/>
      <c r="AB229" s="452"/>
      <c r="AC229" s="450"/>
      <c r="AD229" s="450"/>
      <c r="AE229" s="450"/>
      <c r="AF229" s="451"/>
      <c r="AG229" s="456" t="str">
        <f t="shared" si="21"/>
        <v/>
      </c>
      <c r="AH229" s="457" t="str">
        <f t="shared" si="18"/>
        <v xml:space="preserve"> </v>
      </c>
      <c r="AI229" s="451"/>
      <c r="AZ229" s="436">
        <v>8</v>
      </c>
      <c r="BA229" s="436">
        <v>9</v>
      </c>
      <c r="BB229" s="436">
        <v>1</v>
      </c>
      <c r="BC229" s="437" t="str">
        <f t="shared" si="19"/>
        <v>891</v>
      </c>
      <c r="BD229" s="436" t="s">
        <v>94</v>
      </c>
    </row>
    <row r="230" spans="1:56">
      <c r="A230" s="448"/>
      <c r="B230" s="449"/>
      <c r="C230" s="448"/>
      <c r="D230" s="449"/>
      <c r="E230" s="449"/>
      <c r="F230" s="448"/>
      <c r="G230" s="448"/>
      <c r="H230" s="448"/>
      <c r="I230" s="449"/>
      <c r="J230" s="448"/>
      <c r="K230" s="450"/>
      <c r="L230" s="451"/>
      <c r="M230" s="451"/>
      <c r="N230" s="451"/>
      <c r="O230" s="450"/>
      <c r="P230" s="451"/>
      <c r="Q230" s="450"/>
      <c r="R230" s="454" t="str">
        <f t="shared" si="20"/>
        <v/>
      </c>
      <c r="S230" s="457" t="str">
        <f t="shared" si="17"/>
        <v xml:space="preserve"> </v>
      </c>
      <c r="T230" s="451"/>
      <c r="U230" s="451"/>
      <c r="V230" s="451"/>
      <c r="W230" s="451"/>
      <c r="X230" s="451"/>
      <c r="Y230" s="451"/>
      <c r="Z230" s="446"/>
      <c r="AA230" s="451"/>
      <c r="AB230" s="452"/>
      <c r="AC230" s="450"/>
      <c r="AD230" s="450"/>
      <c r="AE230" s="450"/>
      <c r="AF230" s="451"/>
      <c r="AG230" s="456" t="str">
        <f t="shared" si="21"/>
        <v/>
      </c>
      <c r="AH230" s="457" t="str">
        <f t="shared" si="18"/>
        <v xml:space="preserve"> </v>
      </c>
      <c r="AI230" s="451"/>
      <c r="AZ230" s="436">
        <v>8</v>
      </c>
      <c r="BA230" s="436">
        <v>8</v>
      </c>
      <c r="BB230" s="436">
        <v>10</v>
      </c>
      <c r="BC230" s="437" t="str">
        <f t="shared" si="19"/>
        <v>8810</v>
      </c>
      <c r="BD230" s="436" t="s">
        <v>94</v>
      </c>
    </row>
    <row r="231" spans="1:56">
      <c r="A231" s="448"/>
      <c r="B231" s="449"/>
      <c r="C231" s="448"/>
      <c r="D231" s="449"/>
      <c r="E231" s="449"/>
      <c r="F231" s="448"/>
      <c r="G231" s="448"/>
      <c r="H231" s="448"/>
      <c r="I231" s="449"/>
      <c r="J231" s="448"/>
      <c r="K231" s="450"/>
      <c r="L231" s="451"/>
      <c r="M231" s="451"/>
      <c r="N231" s="451"/>
      <c r="O231" s="450"/>
      <c r="P231" s="451"/>
      <c r="Q231" s="450"/>
      <c r="R231" s="454" t="str">
        <f t="shared" si="20"/>
        <v/>
      </c>
      <c r="S231" s="457" t="str">
        <f t="shared" si="17"/>
        <v xml:space="preserve"> </v>
      </c>
      <c r="T231" s="451"/>
      <c r="U231" s="451"/>
      <c r="V231" s="451"/>
      <c r="W231" s="451"/>
      <c r="X231" s="451"/>
      <c r="Y231" s="451"/>
      <c r="Z231" s="446"/>
      <c r="AA231" s="451"/>
      <c r="AB231" s="452"/>
      <c r="AC231" s="450"/>
      <c r="AD231" s="450"/>
      <c r="AE231" s="450"/>
      <c r="AF231" s="451"/>
      <c r="AG231" s="456" t="str">
        <f t="shared" si="21"/>
        <v/>
      </c>
      <c r="AH231" s="457" t="str">
        <f t="shared" si="18"/>
        <v xml:space="preserve"> </v>
      </c>
      <c r="AI231" s="451"/>
      <c r="AZ231" s="436">
        <v>8</v>
      </c>
      <c r="BA231" s="436">
        <v>8</v>
      </c>
      <c r="BB231" s="436">
        <v>9</v>
      </c>
      <c r="BC231" s="437" t="str">
        <f t="shared" si="19"/>
        <v>889</v>
      </c>
      <c r="BD231" s="436" t="s">
        <v>94</v>
      </c>
    </row>
    <row r="232" spans="1:56">
      <c r="A232" s="448"/>
      <c r="B232" s="449"/>
      <c r="C232" s="448"/>
      <c r="D232" s="449"/>
      <c r="E232" s="449"/>
      <c r="F232" s="448"/>
      <c r="G232" s="448"/>
      <c r="H232" s="448"/>
      <c r="I232" s="449"/>
      <c r="J232" s="448"/>
      <c r="K232" s="450"/>
      <c r="L232" s="451"/>
      <c r="M232" s="451"/>
      <c r="N232" s="451"/>
      <c r="O232" s="450"/>
      <c r="P232" s="451"/>
      <c r="Q232" s="450"/>
      <c r="R232" s="454" t="str">
        <f t="shared" si="20"/>
        <v/>
      </c>
      <c r="S232" s="457" t="str">
        <f t="shared" si="17"/>
        <v xml:space="preserve"> </v>
      </c>
      <c r="T232" s="451"/>
      <c r="U232" s="451"/>
      <c r="V232" s="451"/>
      <c r="W232" s="451"/>
      <c r="X232" s="451"/>
      <c r="Y232" s="451"/>
      <c r="Z232" s="446"/>
      <c r="AA232" s="451"/>
      <c r="AB232" s="452"/>
      <c r="AC232" s="450"/>
      <c r="AD232" s="450"/>
      <c r="AE232" s="450"/>
      <c r="AF232" s="451"/>
      <c r="AG232" s="456" t="str">
        <f t="shared" si="21"/>
        <v/>
      </c>
      <c r="AH232" s="457" t="str">
        <f t="shared" si="18"/>
        <v xml:space="preserve"> </v>
      </c>
      <c r="AI232" s="451"/>
      <c r="AZ232" s="436">
        <v>8</v>
      </c>
      <c r="BA232" s="436">
        <v>8</v>
      </c>
      <c r="BB232" s="436">
        <v>8</v>
      </c>
      <c r="BC232" s="437" t="str">
        <f t="shared" si="19"/>
        <v>888</v>
      </c>
      <c r="BD232" s="436" t="s">
        <v>94</v>
      </c>
    </row>
    <row r="233" spans="1:56">
      <c r="A233" s="448"/>
      <c r="B233" s="449"/>
      <c r="C233" s="448"/>
      <c r="D233" s="449"/>
      <c r="E233" s="449"/>
      <c r="F233" s="448"/>
      <c r="G233" s="448"/>
      <c r="H233" s="448"/>
      <c r="I233" s="449"/>
      <c r="J233" s="448"/>
      <c r="K233" s="450"/>
      <c r="L233" s="451"/>
      <c r="M233" s="451"/>
      <c r="N233" s="451"/>
      <c r="O233" s="450"/>
      <c r="P233" s="451"/>
      <c r="Q233" s="450"/>
      <c r="R233" s="454" t="str">
        <f t="shared" si="20"/>
        <v/>
      </c>
      <c r="S233" s="457" t="str">
        <f t="shared" si="17"/>
        <v xml:space="preserve"> </v>
      </c>
      <c r="T233" s="451"/>
      <c r="U233" s="451"/>
      <c r="V233" s="451"/>
      <c r="W233" s="451"/>
      <c r="X233" s="451"/>
      <c r="Y233" s="451"/>
      <c r="Z233" s="446"/>
      <c r="AA233" s="451"/>
      <c r="AB233" s="452"/>
      <c r="AC233" s="450"/>
      <c r="AD233" s="450"/>
      <c r="AE233" s="450"/>
      <c r="AF233" s="451"/>
      <c r="AG233" s="456" t="str">
        <f t="shared" si="21"/>
        <v/>
      </c>
      <c r="AH233" s="457" t="str">
        <f t="shared" si="18"/>
        <v xml:space="preserve"> </v>
      </c>
      <c r="AI233" s="451"/>
      <c r="AZ233" s="436">
        <v>8</v>
      </c>
      <c r="BA233" s="436">
        <v>8</v>
      </c>
      <c r="BB233" s="436">
        <v>7</v>
      </c>
      <c r="BC233" s="437" t="str">
        <f t="shared" si="19"/>
        <v>887</v>
      </c>
      <c r="BD233" s="436" t="s">
        <v>94</v>
      </c>
    </row>
    <row r="234" spans="1:56">
      <c r="A234" s="448"/>
      <c r="B234" s="449"/>
      <c r="C234" s="448"/>
      <c r="D234" s="449"/>
      <c r="E234" s="449"/>
      <c r="F234" s="448"/>
      <c r="G234" s="448"/>
      <c r="H234" s="448"/>
      <c r="I234" s="449"/>
      <c r="J234" s="448"/>
      <c r="K234" s="450"/>
      <c r="L234" s="451"/>
      <c r="M234" s="451"/>
      <c r="N234" s="451"/>
      <c r="O234" s="450"/>
      <c r="P234" s="451"/>
      <c r="Q234" s="450"/>
      <c r="R234" s="454" t="str">
        <f t="shared" si="20"/>
        <v/>
      </c>
      <c r="S234" s="457" t="str">
        <f t="shared" si="17"/>
        <v xml:space="preserve"> </v>
      </c>
      <c r="T234" s="451"/>
      <c r="U234" s="451"/>
      <c r="V234" s="451"/>
      <c r="W234" s="451"/>
      <c r="X234" s="451"/>
      <c r="Y234" s="451"/>
      <c r="Z234" s="446"/>
      <c r="AA234" s="451"/>
      <c r="AB234" s="452"/>
      <c r="AC234" s="450"/>
      <c r="AD234" s="450"/>
      <c r="AE234" s="450"/>
      <c r="AF234" s="451"/>
      <c r="AG234" s="456" t="str">
        <f t="shared" si="21"/>
        <v/>
      </c>
      <c r="AH234" s="457" t="str">
        <f t="shared" si="18"/>
        <v xml:space="preserve"> </v>
      </c>
      <c r="AI234" s="451"/>
      <c r="AZ234" s="436">
        <v>8</v>
      </c>
      <c r="BA234" s="436">
        <v>8</v>
      </c>
      <c r="BB234" s="436">
        <v>6</v>
      </c>
      <c r="BC234" s="437" t="str">
        <f t="shared" si="19"/>
        <v>886</v>
      </c>
      <c r="BD234" s="436" t="s">
        <v>94</v>
      </c>
    </row>
    <row r="235" spans="1:56">
      <c r="A235" s="448"/>
      <c r="B235" s="449"/>
      <c r="C235" s="448"/>
      <c r="D235" s="449"/>
      <c r="E235" s="449"/>
      <c r="F235" s="448"/>
      <c r="G235" s="448"/>
      <c r="H235" s="448"/>
      <c r="I235" s="449"/>
      <c r="J235" s="448"/>
      <c r="K235" s="450"/>
      <c r="L235" s="451"/>
      <c r="M235" s="451"/>
      <c r="N235" s="451"/>
      <c r="O235" s="450"/>
      <c r="P235" s="451"/>
      <c r="Q235" s="450"/>
      <c r="R235" s="454" t="str">
        <f t="shared" si="20"/>
        <v/>
      </c>
      <c r="S235" s="457" t="str">
        <f t="shared" si="17"/>
        <v xml:space="preserve"> </v>
      </c>
      <c r="T235" s="451"/>
      <c r="U235" s="451"/>
      <c r="V235" s="451"/>
      <c r="W235" s="451"/>
      <c r="X235" s="451"/>
      <c r="Y235" s="451"/>
      <c r="Z235" s="446"/>
      <c r="AA235" s="451"/>
      <c r="AB235" s="452"/>
      <c r="AC235" s="450"/>
      <c r="AD235" s="450"/>
      <c r="AE235" s="450"/>
      <c r="AF235" s="451"/>
      <c r="AG235" s="456" t="str">
        <f t="shared" si="21"/>
        <v/>
      </c>
      <c r="AH235" s="457" t="str">
        <f t="shared" si="18"/>
        <v xml:space="preserve"> </v>
      </c>
      <c r="AI235" s="451"/>
      <c r="AZ235" s="436">
        <v>8</v>
      </c>
      <c r="BA235" s="436">
        <v>8</v>
      </c>
      <c r="BB235" s="436">
        <v>5</v>
      </c>
      <c r="BC235" s="437" t="str">
        <f t="shared" si="19"/>
        <v>885</v>
      </c>
      <c r="BD235" s="436" t="s">
        <v>94</v>
      </c>
    </row>
    <row r="236" spans="1:56">
      <c r="A236" s="448"/>
      <c r="B236" s="449"/>
      <c r="C236" s="448"/>
      <c r="D236" s="449"/>
      <c r="E236" s="449"/>
      <c r="F236" s="448"/>
      <c r="G236" s="448"/>
      <c r="H236" s="448"/>
      <c r="I236" s="449"/>
      <c r="J236" s="448"/>
      <c r="K236" s="450"/>
      <c r="L236" s="451"/>
      <c r="M236" s="451"/>
      <c r="N236" s="451"/>
      <c r="O236" s="450"/>
      <c r="P236" s="451"/>
      <c r="Q236" s="450"/>
      <c r="R236" s="454" t="str">
        <f t="shared" si="20"/>
        <v/>
      </c>
      <c r="S236" s="457" t="str">
        <f t="shared" si="17"/>
        <v xml:space="preserve"> </v>
      </c>
      <c r="T236" s="451"/>
      <c r="U236" s="451"/>
      <c r="V236" s="451"/>
      <c r="W236" s="451"/>
      <c r="X236" s="451"/>
      <c r="Y236" s="451"/>
      <c r="Z236" s="446"/>
      <c r="AA236" s="451"/>
      <c r="AB236" s="452"/>
      <c r="AC236" s="450"/>
      <c r="AD236" s="450"/>
      <c r="AE236" s="450"/>
      <c r="AF236" s="451"/>
      <c r="AG236" s="456" t="str">
        <f t="shared" si="21"/>
        <v/>
      </c>
      <c r="AH236" s="457" t="str">
        <f t="shared" si="18"/>
        <v xml:space="preserve"> </v>
      </c>
      <c r="AI236" s="451"/>
      <c r="AZ236" s="436">
        <v>8</v>
      </c>
      <c r="BA236" s="436">
        <v>8</v>
      </c>
      <c r="BB236" s="436">
        <v>4</v>
      </c>
      <c r="BC236" s="437" t="str">
        <f t="shared" si="19"/>
        <v>884</v>
      </c>
      <c r="BD236" s="436" t="s">
        <v>94</v>
      </c>
    </row>
    <row r="237" spans="1:56">
      <c r="A237" s="448"/>
      <c r="B237" s="449"/>
      <c r="C237" s="448"/>
      <c r="D237" s="449"/>
      <c r="E237" s="449"/>
      <c r="F237" s="448"/>
      <c r="G237" s="448"/>
      <c r="H237" s="448"/>
      <c r="I237" s="449"/>
      <c r="J237" s="448"/>
      <c r="K237" s="450"/>
      <c r="L237" s="451"/>
      <c r="M237" s="451"/>
      <c r="N237" s="451"/>
      <c r="O237" s="450"/>
      <c r="P237" s="451"/>
      <c r="Q237" s="450"/>
      <c r="R237" s="454" t="str">
        <f t="shared" si="20"/>
        <v/>
      </c>
      <c r="S237" s="457" t="str">
        <f t="shared" si="17"/>
        <v xml:space="preserve"> </v>
      </c>
      <c r="T237" s="451"/>
      <c r="U237" s="451"/>
      <c r="V237" s="451"/>
      <c r="W237" s="451"/>
      <c r="X237" s="451"/>
      <c r="Y237" s="451"/>
      <c r="Z237" s="446"/>
      <c r="AA237" s="451"/>
      <c r="AB237" s="452"/>
      <c r="AC237" s="450"/>
      <c r="AD237" s="450"/>
      <c r="AE237" s="450"/>
      <c r="AF237" s="451"/>
      <c r="AG237" s="456" t="str">
        <f t="shared" si="21"/>
        <v/>
      </c>
      <c r="AH237" s="457" t="str">
        <f t="shared" si="18"/>
        <v xml:space="preserve"> </v>
      </c>
      <c r="AI237" s="451"/>
      <c r="AZ237" s="436">
        <v>8</v>
      </c>
      <c r="BA237" s="436">
        <v>8</v>
      </c>
      <c r="BB237" s="436">
        <v>3</v>
      </c>
      <c r="BC237" s="437" t="str">
        <f t="shared" si="19"/>
        <v>883</v>
      </c>
      <c r="BD237" s="436" t="s">
        <v>94</v>
      </c>
    </row>
    <row r="238" spans="1:56">
      <c r="A238" s="448"/>
      <c r="B238" s="449"/>
      <c r="C238" s="448"/>
      <c r="D238" s="449"/>
      <c r="E238" s="449"/>
      <c r="F238" s="448"/>
      <c r="G238" s="448"/>
      <c r="H238" s="448"/>
      <c r="I238" s="449"/>
      <c r="J238" s="448"/>
      <c r="K238" s="450"/>
      <c r="L238" s="451"/>
      <c r="M238" s="451"/>
      <c r="N238" s="451"/>
      <c r="O238" s="450"/>
      <c r="P238" s="451"/>
      <c r="Q238" s="450"/>
      <c r="R238" s="454" t="str">
        <f t="shared" si="20"/>
        <v/>
      </c>
      <c r="S238" s="457" t="str">
        <f t="shared" si="17"/>
        <v xml:space="preserve"> </v>
      </c>
      <c r="T238" s="451"/>
      <c r="U238" s="451"/>
      <c r="V238" s="451"/>
      <c r="W238" s="451"/>
      <c r="X238" s="451"/>
      <c r="Y238" s="451"/>
      <c r="Z238" s="446"/>
      <c r="AA238" s="451"/>
      <c r="AB238" s="452"/>
      <c r="AC238" s="450"/>
      <c r="AD238" s="450"/>
      <c r="AE238" s="450"/>
      <c r="AF238" s="451"/>
      <c r="AG238" s="456" t="str">
        <f t="shared" si="21"/>
        <v/>
      </c>
      <c r="AH238" s="457" t="str">
        <f t="shared" si="18"/>
        <v xml:space="preserve"> </v>
      </c>
      <c r="AI238" s="451"/>
      <c r="AZ238" s="436">
        <v>8</v>
      </c>
      <c r="BA238" s="436">
        <v>8</v>
      </c>
      <c r="BB238" s="436">
        <v>2</v>
      </c>
      <c r="BC238" s="437" t="str">
        <f t="shared" si="19"/>
        <v>882</v>
      </c>
      <c r="BD238" s="436" t="s">
        <v>94</v>
      </c>
    </row>
    <row r="239" spans="1:56">
      <c r="A239" s="448"/>
      <c r="B239" s="449"/>
      <c r="C239" s="448"/>
      <c r="D239" s="449"/>
      <c r="E239" s="449"/>
      <c r="F239" s="448"/>
      <c r="G239" s="448"/>
      <c r="H239" s="448"/>
      <c r="I239" s="449"/>
      <c r="J239" s="448"/>
      <c r="K239" s="450"/>
      <c r="L239" s="451"/>
      <c r="M239" s="451"/>
      <c r="N239" s="451"/>
      <c r="O239" s="450"/>
      <c r="P239" s="451"/>
      <c r="Q239" s="450"/>
      <c r="R239" s="454" t="str">
        <f t="shared" si="20"/>
        <v/>
      </c>
      <c r="S239" s="457" t="str">
        <f t="shared" si="17"/>
        <v xml:space="preserve"> </v>
      </c>
      <c r="T239" s="451"/>
      <c r="U239" s="451"/>
      <c r="V239" s="451"/>
      <c r="W239" s="451"/>
      <c r="X239" s="451"/>
      <c r="Y239" s="451"/>
      <c r="Z239" s="446"/>
      <c r="AA239" s="451"/>
      <c r="AB239" s="452"/>
      <c r="AC239" s="450"/>
      <c r="AD239" s="450"/>
      <c r="AE239" s="450"/>
      <c r="AF239" s="451"/>
      <c r="AG239" s="456" t="str">
        <f t="shared" si="21"/>
        <v/>
      </c>
      <c r="AH239" s="457" t="str">
        <f t="shared" si="18"/>
        <v xml:space="preserve"> </v>
      </c>
      <c r="AI239" s="451"/>
      <c r="AZ239" s="436">
        <v>8</v>
      </c>
      <c r="BA239" s="436">
        <v>8</v>
      </c>
      <c r="BB239" s="436">
        <v>1</v>
      </c>
      <c r="BC239" s="437" t="str">
        <f t="shared" si="19"/>
        <v>881</v>
      </c>
      <c r="BD239" s="436" t="s">
        <v>94</v>
      </c>
    </row>
    <row r="240" spans="1:56">
      <c r="A240" s="448"/>
      <c r="B240" s="449"/>
      <c r="C240" s="448"/>
      <c r="D240" s="449"/>
      <c r="E240" s="449"/>
      <c r="F240" s="448"/>
      <c r="G240" s="448"/>
      <c r="H240" s="448"/>
      <c r="I240" s="449"/>
      <c r="J240" s="448"/>
      <c r="K240" s="450"/>
      <c r="L240" s="451"/>
      <c r="M240" s="451"/>
      <c r="N240" s="451"/>
      <c r="O240" s="450"/>
      <c r="P240" s="451"/>
      <c r="Q240" s="450"/>
      <c r="R240" s="454" t="str">
        <f t="shared" si="20"/>
        <v/>
      </c>
      <c r="S240" s="457" t="str">
        <f t="shared" si="17"/>
        <v xml:space="preserve"> </v>
      </c>
      <c r="T240" s="451"/>
      <c r="U240" s="451"/>
      <c r="V240" s="451"/>
      <c r="W240" s="451"/>
      <c r="X240" s="451"/>
      <c r="Y240" s="451"/>
      <c r="Z240" s="446"/>
      <c r="AA240" s="451"/>
      <c r="AB240" s="452"/>
      <c r="AC240" s="450"/>
      <c r="AD240" s="450"/>
      <c r="AE240" s="450"/>
      <c r="AF240" s="451"/>
      <c r="AG240" s="456" t="str">
        <f t="shared" si="21"/>
        <v/>
      </c>
      <c r="AH240" s="457" t="str">
        <f t="shared" si="18"/>
        <v xml:space="preserve"> </v>
      </c>
      <c r="AI240" s="451"/>
      <c r="AZ240" s="436">
        <v>8</v>
      </c>
      <c r="BA240" s="436">
        <v>7</v>
      </c>
      <c r="BB240" s="436">
        <v>10</v>
      </c>
      <c r="BC240" s="437" t="str">
        <f t="shared" si="19"/>
        <v>8710</v>
      </c>
      <c r="BD240" s="436" t="s">
        <v>94</v>
      </c>
    </row>
    <row r="241" spans="1:56">
      <c r="A241" s="448"/>
      <c r="B241" s="449"/>
      <c r="C241" s="448"/>
      <c r="D241" s="449"/>
      <c r="E241" s="449"/>
      <c r="F241" s="448"/>
      <c r="G241" s="448"/>
      <c r="H241" s="448"/>
      <c r="I241" s="449"/>
      <c r="J241" s="448"/>
      <c r="K241" s="450"/>
      <c r="L241" s="451"/>
      <c r="M241" s="451"/>
      <c r="N241" s="451"/>
      <c r="O241" s="450"/>
      <c r="P241" s="451"/>
      <c r="Q241" s="450"/>
      <c r="R241" s="454" t="str">
        <f t="shared" si="20"/>
        <v/>
      </c>
      <c r="S241" s="457" t="str">
        <f t="shared" si="17"/>
        <v xml:space="preserve"> </v>
      </c>
      <c r="T241" s="451"/>
      <c r="U241" s="451"/>
      <c r="V241" s="451"/>
      <c r="W241" s="451"/>
      <c r="X241" s="451"/>
      <c r="Y241" s="451"/>
      <c r="Z241" s="446"/>
      <c r="AA241" s="451"/>
      <c r="AB241" s="452"/>
      <c r="AC241" s="450"/>
      <c r="AD241" s="450"/>
      <c r="AE241" s="450"/>
      <c r="AF241" s="451"/>
      <c r="AG241" s="456" t="str">
        <f t="shared" si="21"/>
        <v/>
      </c>
      <c r="AH241" s="457" t="str">
        <f t="shared" si="18"/>
        <v xml:space="preserve"> </v>
      </c>
      <c r="AI241" s="451"/>
      <c r="AZ241" s="436">
        <v>8</v>
      </c>
      <c r="BA241" s="436">
        <v>7</v>
      </c>
      <c r="BB241" s="436">
        <v>9</v>
      </c>
      <c r="BC241" s="437" t="str">
        <f t="shared" si="19"/>
        <v>879</v>
      </c>
      <c r="BD241" s="436" t="s">
        <v>94</v>
      </c>
    </row>
    <row r="242" spans="1:56">
      <c r="A242" s="448"/>
      <c r="B242" s="449"/>
      <c r="C242" s="448"/>
      <c r="D242" s="449"/>
      <c r="E242" s="449"/>
      <c r="F242" s="448"/>
      <c r="G242" s="448"/>
      <c r="H242" s="448"/>
      <c r="I242" s="449"/>
      <c r="J242" s="448"/>
      <c r="K242" s="450"/>
      <c r="L242" s="451"/>
      <c r="M242" s="451"/>
      <c r="N242" s="451"/>
      <c r="O242" s="450"/>
      <c r="P242" s="451"/>
      <c r="Q242" s="450"/>
      <c r="R242" s="454" t="str">
        <f t="shared" si="20"/>
        <v/>
      </c>
      <c r="S242" s="457" t="str">
        <f t="shared" si="17"/>
        <v xml:space="preserve"> </v>
      </c>
      <c r="T242" s="451"/>
      <c r="U242" s="451"/>
      <c r="V242" s="451"/>
      <c r="W242" s="451"/>
      <c r="X242" s="451"/>
      <c r="Y242" s="451"/>
      <c r="Z242" s="446"/>
      <c r="AA242" s="451"/>
      <c r="AB242" s="452"/>
      <c r="AC242" s="450"/>
      <c r="AD242" s="450"/>
      <c r="AE242" s="450"/>
      <c r="AF242" s="451"/>
      <c r="AG242" s="456" t="str">
        <f t="shared" si="21"/>
        <v/>
      </c>
      <c r="AH242" s="457" t="str">
        <f t="shared" si="18"/>
        <v xml:space="preserve"> </v>
      </c>
      <c r="AI242" s="451"/>
      <c r="AZ242" s="436">
        <v>8</v>
      </c>
      <c r="BA242" s="436">
        <v>7</v>
      </c>
      <c r="BB242" s="436">
        <v>8</v>
      </c>
      <c r="BC242" s="437" t="str">
        <f t="shared" si="19"/>
        <v>878</v>
      </c>
      <c r="BD242" s="436" t="s">
        <v>94</v>
      </c>
    </row>
    <row r="243" spans="1:56">
      <c r="A243" s="448"/>
      <c r="B243" s="449"/>
      <c r="C243" s="448"/>
      <c r="D243" s="449"/>
      <c r="E243" s="449"/>
      <c r="F243" s="448"/>
      <c r="G243" s="448"/>
      <c r="H243" s="448"/>
      <c r="I243" s="449"/>
      <c r="J243" s="448"/>
      <c r="K243" s="450"/>
      <c r="L243" s="451"/>
      <c r="M243" s="451"/>
      <c r="N243" s="451"/>
      <c r="O243" s="450"/>
      <c r="P243" s="451"/>
      <c r="Q243" s="450"/>
      <c r="R243" s="454" t="str">
        <f t="shared" si="20"/>
        <v/>
      </c>
      <c r="S243" s="457" t="str">
        <f t="shared" si="17"/>
        <v xml:space="preserve"> </v>
      </c>
      <c r="T243" s="451"/>
      <c r="U243" s="451"/>
      <c r="V243" s="451"/>
      <c r="W243" s="451"/>
      <c r="X243" s="451"/>
      <c r="Y243" s="451"/>
      <c r="Z243" s="446"/>
      <c r="AA243" s="451"/>
      <c r="AB243" s="452"/>
      <c r="AC243" s="450"/>
      <c r="AD243" s="450"/>
      <c r="AE243" s="450"/>
      <c r="AF243" s="451"/>
      <c r="AG243" s="456" t="str">
        <f t="shared" si="21"/>
        <v/>
      </c>
      <c r="AH243" s="457" t="str">
        <f t="shared" si="18"/>
        <v xml:space="preserve"> </v>
      </c>
      <c r="AI243" s="451"/>
      <c r="AZ243" s="436">
        <v>8</v>
      </c>
      <c r="BA243" s="436">
        <v>7</v>
      </c>
      <c r="BB243" s="436">
        <v>7</v>
      </c>
      <c r="BC243" s="437" t="str">
        <f t="shared" si="19"/>
        <v>877</v>
      </c>
      <c r="BD243" s="436" t="s">
        <v>94</v>
      </c>
    </row>
    <row r="244" spans="1:56">
      <c r="A244" s="448"/>
      <c r="B244" s="449"/>
      <c r="C244" s="448"/>
      <c r="D244" s="449"/>
      <c r="E244" s="449"/>
      <c r="F244" s="448"/>
      <c r="G244" s="448"/>
      <c r="H244" s="448"/>
      <c r="I244" s="449"/>
      <c r="J244" s="448"/>
      <c r="K244" s="450"/>
      <c r="L244" s="451"/>
      <c r="M244" s="451"/>
      <c r="N244" s="451"/>
      <c r="O244" s="450"/>
      <c r="P244" s="451"/>
      <c r="Q244" s="450"/>
      <c r="R244" s="454" t="str">
        <f t="shared" si="20"/>
        <v/>
      </c>
      <c r="S244" s="457" t="str">
        <f t="shared" si="17"/>
        <v xml:space="preserve"> </v>
      </c>
      <c r="T244" s="451"/>
      <c r="U244" s="451"/>
      <c r="V244" s="451"/>
      <c r="W244" s="451"/>
      <c r="X244" s="451"/>
      <c r="Y244" s="451"/>
      <c r="Z244" s="446"/>
      <c r="AA244" s="451"/>
      <c r="AB244" s="452"/>
      <c r="AC244" s="450"/>
      <c r="AD244" s="450"/>
      <c r="AE244" s="450"/>
      <c r="AF244" s="451"/>
      <c r="AG244" s="456" t="str">
        <f t="shared" si="21"/>
        <v/>
      </c>
      <c r="AH244" s="457" t="str">
        <f t="shared" si="18"/>
        <v xml:space="preserve"> </v>
      </c>
      <c r="AI244" s="451"/>
      <c r="AZ244" s="436">
        <v>8</v>
      </c>
      <c r="BA244" s="436">
        <v>7</v>
      </c>
      <c r="BB244" s="436">
        <v>6</v>
      </c>
      <c r="BC244" s="437" t="str">
        <f t="shared" si="19"/>
        <v>876</v>
      </c>
      <c r="BD244" s="436" t="s">
        <v>94</v>
      </c>
    </row>
    <row r="245" spans="1:56">
      <c r="A245" s="448"/>
      <c r="B245" s="449"/>
      <c r="C245" s="448"/>
      <c r="D245" s="449"/>
      <c r="E245" s="449"/>
      <c r="F245" s="448"/>
      <c r="G245" s="448"/>
      <c r="H245" s="448"/>
      <c r="I245" s="449"/>
      <c r="J245" s="448"/>
      <c r="K245" s="450"/>
      <c r="L245" s="451"/>
      <c r="M245" s="451"/>
      <c r="N245" s="451"/>
      <c r="O245" s="450"/>
      <c r="P245" s="451"/>
      <c r="Q245" s="450"/>
      <c r="R245" s="454" t="str">
        <f t="shared" si="20"/>
        <v/>
      </c>
      <c r="S245" s="457" t="str">
        <f t="shared" si="17"/>
        <v xml:space="preserve"> </v>
      </c>
      <c r="T245" s="451"/>
      <c r="U245" s="451"/>
      <c r="V245" s="451"/>
      <c r="W245" s="451"/>
      <c r="X245" s="451"/>
      <c r="Y245" s="451"/>
      <c r="Z245" s="446"/>
      <c r="AA245" s="451"/>
      <c r="AB245" s="452"/>
      <c r="AC245" s="450"/>
      <c r="AD245" s="450"/>
      <c r="AE245" s="450"/>
      <c r="AF245" s="451"/>
      <c r="AG245" s="456" t="str">
        <f t="shared" si="21"/>
        <v/>
      </c>
      <c r="AH245" s="457" t="str">
        <f t="shared" si="18"/>
        <v xml:space="preserve"> </v>
      </c>
      <c r="AI245" s="451"/>
      <c r="AZ245" s="436">
        <v>8</v>
      </c>
      <c r="BA245" s="436">
        <v>7</v>
      </c>
      <c r="BB245" s="436">
        <v>5</v>
      </c>
      <c r="BC245" s="437" t="str">
        <f t="shared" si="19"/>
        <v>875</v>
      </c>
      <c r="BD245" s="436" t="s">
        <v>94</v>
      </c>
    </row>
    <row r="246" spans="1:56">
      <c r="A246" s="448"/>
      <c r="B246" s="449"/>
      <c r="C246" s="448"/>
      <c r="D246" s="449"/>
      <c r="E246" s="449"/>
      <c r="F246" s="448"/>
      <c r="G246" s="448"/>
      <c r="H246" s="448"/>
      <c r="I246" s="449"/>
      <c r="J246" s="448"/>
      <c r="K246" s="450"/>
      <c r="L246" s="451"/>
      <c r="M246" s="451"/>
      <c r="N246" s="451"/>
      <c r="O246" s="450"/>
      <c r="P246" s="451"/>
      <c r="Q246" s="450"/>
      <c r="R246" s="454" t="str">
        <f t="shared" si="20"/>
        <v/>
      </c>
      <c r="S246" s="457" t="str">
        <f t="shared" si="17"/>
        <v xml:space="preserve"> </v>
      </c>
      <c r="T246" s="451"/>
      <c r="U246" s="451"/>
      <c r="V246" s="451"/>
      <c r="W246" s="451"/>
      <c r="X246" s="451"/>
      <c r="Y246" s="451"/>
      <c r="Z246" s="446"/>
      <c r="AA246" s="451"/>
      <c r="AB246" s="452"/>
      <c r="AC246" s="450"/>
      <c r="AD246" s="450"/>
      <c r="AE246" s="450"/>
      <c r="AF246" s="451"/>
      <c r="AG246" s="456" t="str">
        <f t="shared" si="21"/>
        <v/>
      </c>
      <c r="AH246" s="457" t="str">
        <f t="shared" si="18"/>
        <v xml:space="preserve"> </v>
      </c>
      <c r="AI246" s="451"/>
      <c r="AZ246" s="436">
        <v>8</v>
      </c>
      <c r="BA246" s="436">
        <v>7</v>
      </c>
      <c r="BB246" s="436">
        <v>4</v>
      </c>
      <c r="BC246" s="437" t="str">
        <f t="shared" si="19"/>
        <v>874</v>
      </c>
      <c r="BD246" s="436" t="s">
        <v>94</v>
      </c>
    </row>
    <row r="247" spans="1:56">
      <c r="A247" s="448"/>
      <c r="B247" s="449"/>
      <c r="C247" s="448"/>
      <c r="D247" s="449"/>
      <c r="E247" s="449"/>
      <c r="F247" s="448"/>
      <c r="G247" s="448"/>
      <c r="H247" s="448"/>
      <c r="I247" s="449"/>
      <c r="J247" s="448"/>
      <c r="K247" s="450"/>
      <c r="L247" s="451"/>
      <c r="M247" s="451"/>
      <c r="N247" s="451"/>
      <c r="O247" s="450"/>
      <c r="P247" s="451"/>
      <c r="Q247" s="450"/>
      <c r="R247" s="454" t="str">
        <f t="shared" si="20"/>
        <v/>
      </c>
      <c r="S247" s="457" t="str">
        <f t="shared" si="17"/>
        <v xml:space="preserve"> </v>
      </c>
      <c r="T247" s="451"/>
      <c r="U247" s="451"/>
      <c r="V247" s="451"/>
      <c r="W247" s="451"/>
      <c r="X247" s="451"/>
      <c r="Y247" s="451"/>
      <c r="Z247" s="446"/>
      <c r="AA247" s="451"/>
      <c r="AB247" s="452"/>
      <c r="AC247" s="450"/>
      <c r="AD247" s="450"/>
      <c r="AE247" s="450"/>
      <c r="AF247" s="451"/>
      <c r="AG247" s="456" t="str">
        <f t="shared" si="21"/>
        <v/>
      </c>
      <c r="AH247" s="457" t="str">
        <f t="shared" si="18"/>
        <v xml:space="preserve"> </v>
      </c>
      <c r="AI247" s="451"/>
      <c r="AZ247" s="436">
        <v>8</v>
      </c>
      <c r="BA247" s="436">
        <v>7</v>
      </c>
      <c r="BB247" s="436">
        <v>3</v>
      </c>
      <c r="BC247" s="437" t="str">
        <f t="shared" si="19"/>
        <v>873</v>
      </c>
      <c r="BD247" s="436" t="s">
        <v>94</v>
      </c>
    </row>
    <row r="248" spans="1:56">
      <c r="A248" s="448"/>
      <c r="B248" s="449"/>
      <c r="C248" s="448"/>
      <c r="D248" s="449"/>
      <c r="E248" s="449"/>
      <c r="F248" s="448"/>
      <c r="G248" s="448"/>
      <c r="H248" s="448"/>
      <c r="I248" s="449"/>
      <c r="J248" s="448"/>
      <c r="K248" s="450"/>
      <c r="L248" s="451"/>
      <c r="M248" s="451"/>
      <c r="N248" s="451"/>
      <c r="O248" s="450"/>
      <c r="P248" s="451"/>
      <c r="Q248" s="450"/>
      <c r="R248" s="454" t="str">
        <f t="shared" si="20"/>
        <v/>
      </c>
      <c r="S248" s="457" t="str">
        <f t="shared" si="17"/>
        <v xml:space="preserve"> </v>
      </c>
      <c r="T248" s="451"/>
      <c r="U248" s="451"/>
      <c r="V248" s="451"/>
      <c r="W248" s="451"/>
      <c r="X248" s="451"/>
      <c r="Y248" s="451"/>
      <c r="Z248" s="446"/>
      <c r="AA248" s="451"/>
      <c r="AB248" s="452"/>
      <c r="AC248" s="450"/>
      <c r="AD248" s="450"/>
      <c r="AE248" s="450"/>
      <c r="AF248" s="451"/>
      <c r="AG248" s="456" t="str">
        <f t="shared" si="21"/>
        <v/>
      </c>
      <c r="AH248" s="457" t="str">
        <f t="shared" si="18"/>
        <v xml:space="preserve"> </v>
      </c>
      <c r="AI248" s="451"/>
      <c r="AZ248" s="436">
        <v>8</v>
      </c>
      <c r="BA248" s="436">
        <v>7</v>
      </c>
      <c r="BB248" s="436">
        <v>2</v>
      </c>
      <c r="BC248" s="437" t="str">
        <f t="shared" si="19"/>
        <v>872</v>
      </c>
      <c r="BD248" s="436" t="s">
        <v>94</v>
      </c>
    </row>
    <row r="249" spans="1:56">
      <c r="A249" s="448"/>
      <c r="B249" s="449"/>
      <c r="C249" s="448"/>
      <c r="D249" s="449"/>
      <c r="E249" s="449"/>
      <c r="F249" s="448"/>
      <c r="G249" s="448"/>
      <c r="H249" s="448"/>
      <c r="I249" s="449"/>
      <c r="J249" s="448"/>
      <c r="K249" s="450"/>
      <c r="L249" s="451"/>
      <c r="M249" s="451"/>
      <c r="N249" s="451"/>
      <c r="O249" s="450"/>
      <c r="P249" s="451"/>
      <c r="Q249" s="450"/>
      <c r="R249" s="454" t="str">
        <f t="shared" si="20"/>
        <v/>
      </c>
      <c r="S249" s="457" t="str">
        <f t="shared" si="17"/>
        <v xml:space="preserve"> </v>
      </c>
      <c r="T249" s="451"/>
      <c r="U249" s="451"/>
      <c r="V249" s="451"/>
      <c r="W249" s="451"/>
      <c r="X249" s="451"/>
      <c r="Y249" s="451"/>
      <c r="Z249" s="446"/>
      <c r="AA249" s="451"/>
      <c r="AB249" s="452"/>
      <c r="AC249" s="450"/>
      <c r="AD249" s="450"/>
      <c r="AE249" s="450"/>
      <c r="AF249" s="451"/>
      <c r="AG249" s="456" t="str">
        <f t="shared" si="21"/>
        <v/>
      </c>
      <c r="AH249" s="457" t="str">
        <f t="shared" si="18"/>
        <v xml:space="preserve"> </v>
      </c>
      <c r="AI249" s="451"/>
      <c r="AZ249" s="436">
        <v>8</v>
      </c>
      <c r="BA249" s="436">
        <v>7</v>
      </c>
      <c r="BB249" s="436">
        <v>1</v>
      </c>
      <c r="BC249" s="437" t="str">
        <f t="shared" si="19"/>
        <v>871</v>
      </c>
      <c r="BD249" s="436" t="s">
        <v>96</v>
      </c>
    </row>
    <row r="250" spans="1:56">
      <c r="A250" s="448"/>
      <c r="B250" s="449"/>
      <c r="C250" s="448"/>
      <c r="D250" s="449"/>
      <c r="E250" s="449"/>
      <c r="F250" s="448"/>
      <c r="G250" s="448"/>
      <c r="H250" s="448"/>
      <c r="I250" s="449"/>
      <c r="J250" s="448"/>
      <c r="K250" s="450"/>
      <c r="L250" s="451"/>
      <c r="M250" s="451"/>
      <c r="N250" s="451"/>
      <c r="O250" s="450"/>
      <c r="P250" s="451"/>
      <c r="Q250" s="450"/>
      <c r="R250" s="454" t="str">
        <f t="shared" si="20"/>
        <v/>
      </c>
      <c r="S250" s="457" t="str">
        <f t="shared" si="17"/>
        <v xml:space="preserve"> </v>
      </c>
      <c r="T250" s="451"/>
      <c r="U250" s="451"/>
      <c r="V250" s="451"/>
      <c r="W250" s="451"/>
      <c r="X250" s="451"/>
      <c r="Y250" s="451"/>
      <c r="Z250" s="446"/>
      <c r="AA250" s="451"/>
      <c r="AB250" s="452"/>
      <c r="AC250" s="450"/>
      <c r="AD250" s="450"/>
      <c r="AE250" s="450"/>
      <c r="AF250" s="451"/>
      <c r="AG250" s="456" t="str">
        <f t="shared" si="21"/>
        <v/>
      </c>
      <c r="AH250" s="457" t="str">
        <f t="shared" si="18"/>
        <v xml:space="preserve"> </v>
      </c>
      <c r="AI250" s="451"/>
      <c r="AZ250" s="436">
        <v>8</v>
      </c>
      <c r="BA250" s="436">
        <v>6</v>
      </c>
      <c r="BB250" s="436">
        <v>10</v>
      </c>
      <c r="BC250" s="437" t="str">
        <f t="shared" si="19"/>
        <v>8610</v>
      </c>
      <c r="BD250" s="436" t="s">
        <v>94</v>
      </c>
    </row>
    <row r="251" spans="1:56">
      <c r="A251" s="448"/>
      <c r="B251" s="449"/>
      <c r="C251" s="448"/>
      <c r="D251" s="449"/>
      <c r="E251" s="449"/>
      <c r="F251" s="448"/>
      <c r="G251" s="448"/>
      <c r="H251" s="448"/>
      <c r="I251" s="449"/>
      <c r="J251" s="448"/>
      <c r="K251" s="450"/>
      <c r="L251" s="451"/>
      <c r="M251" s="451"/>
      <c r="N251" s="451"/>
      <c r="O251" s="450"/>
      <c r="P251" s="451"/>
      <c r="Q251" s="450"/>
      <c r="R251" s="454" t="str">
        <f t="shared" si="20"/>
        <v/>
      </c>
      <c r="S251" s="457" t="str">
        <f t="shared" si="17"/>
        <v xml:space="preserve"> </v>
      </c>
      <c r="T251" s="451"/>
      <c r="U251" s="451"/>
      <c r="V251" s="451"/>
      <c r="W251" s="451"/>
      <c r="X251" s="451"/>
      <c r="Y251" s="451"/>
      <c r="Z251" s="446"/>
      <c r="AA251" s="451"/>
      <c r="AB251" s="452"/>
      <c r="AC251" s="450"/>
      <c r="AD251" s="450"/>
      <c r="AE251" s="450"/>
      <c r="AF251" s="451"/>
      <c r="AG251" s="456" t="str">
        <f t="shared" si="21"/>
        <v/>
      </c>
      <c r="AH251" s="457" t="str">
        <f t="shared" si="18"/>
        <v xml:space="preserve"> </v>
      </c>
      <c r="AI251" s="451"/>
      <c r="AZ251" s="436">
        <v>8</v>
      </c>
      <c r="BA251" s="436">
        <v>6</v>
      </c>
      <c r="BB251" s="436">
        <v>9</v>
      </c>
      <c r="BC251" s="437" t="str">
        <f t="shared" si="19"/>
        <v>869</v>
      </c>
      <c r="BD251" s="436" t="s">
        <v>94</v>
      </c>
    </row>
    <row r="252" spans="1:56">
      <c r="A252" s="448"/>
      <c r="B252" s="449"/>
      <c r="C252" s="448"/>
      <c r="D252" s="449"/>
      <c r="E252" s="449"/>
      <c r="F252" s="448"/>
      <c r="G252" s="448"/>
      <c r="H252" s="448"/>
      <c r="I252" s="449"/>
      <c r="J252" s="448"/>
      <c r="K252" s="450"/>
      <c r="L252" s="451"/>
      <c r="M252" s="451"/>
      <c r="N252" s="451"/>
      <c r="O252" s="450"/>
      <c r="P252" s="451"/>
      <c r="Q252" s="450"/>
      <c r="R252" s="454" t="str">
        <f t="shared" si="20"/>
        <v/>
      </c>
      <c r="S252" s="457" t="str">
        <f t="shared" si="17"/>
        <v xml:space="preserve"> </v>
      </c>
      <c r="T252" s="451"/>
      <c r="U252" s="451"/>
      <c r="V252" s="451"/>
      <c r="W252" s="451"/>
      <c r="X252" s="451"/>
      <c r="Y252" s="451"/>
      <c r="Z252" s="446"/>
      <c r="AA252" s="451"/>
      <c r="AB252" s="452"/>
      <c r="AC252" s="450"/>
      <c r="AD252" s="450"/>
      <c r="AE252" s="450"/>
      <c r="AF252" s="451"/>
      <c r="AG252" s="456" t="str">
        <f t="shared" si="21"/>
        <v/>
      </c>
      <c r="AH252" s="457" t="str">
        <f t="shared" si="18"/>
        <v xml:space="preserve"> </v>
      </c>
      <c r="AI252" s="451"/>
      <c r="AZ252" s="436">
        <v>8</v>
      </c>
      <c r="BA252" s="436">
        <v>6</v>
      </c>
      <c r="BB252" s="436">
        <v>8</v>
      </c>
      <c r="BC252" s="437" t="str">
        <f t="shared" si="19"/>
        <v>868</v>
      </c>
      <c r="BD252" s="436" t="s">
        <v>94</v>
      </c>
    </row>
    <row r="253" spans="1:56">
      <c r="A253" s="448"/>
      <c r="B253" s="449"/>
      <c r="C253" s="448"/>
      <c r="D253" s="449"/>
      <c r="E253" s="449"/>
      <c r="F253" s="448"/>
      <c r="G253" s="448"/>
      <c r="H253" s="448"/>
      <c r="I253" s="449"/>
      <c r="J253" s="448"/>
      <c r="K253" s="450"/>
      <c r="L253" s="451"/>
      <c r="M253" s="451"/>
      <c r="N253" s="451"/>
      <c r="O253" s="450"/>
      <c r="P253" s="451"/>
      <c r="Q253" s="450"/>
      <c r="R253" s="454" t="str">
        <f t="shared" si="20"/>
        <v/>
      </c>
      <c r="S253" s="457" t="str">
        <f t="shared" si="17"/>
        <v xml:space="preserve"> </v>
      </c>
      <c r="T253" s="451"/>
      <c r="U253" s="451"/>
      <c r="V253" s="451"/>
      <c r="W253" s="451"/>
      <c r="X253" s="451"/>
      <c r="Y253" s="451"/>
      <c r="Z253" s="446"/>
      <c r="AA253" s="451"/>
      <c r="AB253" s="452"/>
      <c r="AC253" s="450"/>
      <c r="AD253" s="450"/>
      <c r="AE253" s="450"/>
      <c r="AF253" s="451"/>
      <c r="AG253" s="456" t="str">
        <f t="shared" si="21"/>
        <v/>
      </c>
      <c r="AH253" s="457" t="str">
        <f t="shared" si="18"/>
        <v xml:space="preserve"> </v>
      </c>
      <c r="AI253" s="451"/>
      <c r="AZ253" s="436">
        <v>8</v>
      </c>
      <c r="BA253" s="436">
        <v>6</v>
      </c>
      <c r="BB253" s="436">
        <v>7</v>
      </c>
      <c r="BC253" s="437" t="str">
        <f t="shared" si="19"/>
        <v>867</v>
      </c>
      <c r="BD253" s="436" t="s">
        <v>94</v>
      </c>
    </row>
    <row r="254" spans="1:56">
      <c r="A254" s="448"/>
      <c r="B254" s="449"/>
      <c r="C254" s="448"/>
      <c r="D254" s="449"/>
      <c r="E254" s="449"/>
      <c r="F254" s="448"/>
      <c r="G254" s="448"/>
      <c r="H254" s="448"/>
      <c r="I254" s="449"/>
      <c r="J254" s="448"/>
      <c r="K254" s="450"/>
      <c r="L254" s="451"/>
      <c r="M254" s="451"/>
      <c r="N254" s="451"/>
      <c r="O254" s="450"/>
      <c r="P254" s="451"/>
      <c r="Q254" s="450"/>
      <c r="R254" s="454" t="str">
        <f t="shared" si="20"/>
        <v/>
      </c>
      <c r="S254" s="457" t="str">
        <f t="shared" si="17"/>
        <v xml:space="preserve"> </v>
      </c>
      <c r="T254" s="451"/>
      <c r="U254" s="451"/>
      <c r="V254" s="451"/>
      <c r="W254" s="451"/>
      <c r="X254" s="451"/>
      <c r="Y254" s="451"/>
      <c r="Z254" s="446"/>
      <c r="AA254" s="451"/>
      <c r="AB254" s="452"/>
      <c r="AC254" s="450"/>
      <c r="AD254" s="450"/>
      <c r="AE254" s="450"/>
      <c r="AF254" s="451"/>
      <c r="AG254" s="456" t="str">
        <f t="shared" si="21"/>
        <v/>
      </c>
      <c r="AH254" s="457" t="str">
        <f t="shared" si="18"/>
        <v xml:space="preserve"> </v>
      </c>
      <c r="AI254" s="451"/>
      <c r="AZ254" s="436">
        <v>8</v>
      </c>
      <c r="BA254" s="436">
        <v>6</v>
      </c>
      <c r="BB254" s="436">
        <v>6</v>
      </c>
      <c r="BC254" s="437" t="str">
        <f t="shared" si="19"/>
        <v>866</v>
      </c>
      <c r="BD254" s="436" t="s">
        <v>94</v>
      </c>
    </row>
    <row r="255" spans="1:56">
      <c r="A255" s="448"/>
      <c r="B255" s="449"/>
      <c r="C255" s="448"/>
      <c r="D255" s="449"/>
      <c r="E255" s="449"/>
      <c r="F255" s="448"/>
      <c r="G255" s="448"/>
      <c r="H255" s="448"/>
      <c r="I255" s="449"/>
      <c r="J255" s="448"/>
      <c r="K255" s="450"/>
      <c r="L255" s="451"/>
      <c r="M255" s="451"/>
      <c r="N255" s="451"/>
      <c r="O255" s="450"/>
      <c r="P255" s="451"/>
      <c r="Q255" s="450"/>
      <c r="R255" s="454" t="str">
        <f t="shared" si="20"/>
        <v/>
      </c>
      <c r="S255" s="457" t="str">
        <f t="shared" si="17"/>
        <v xml:space="preserve"> </v>
      </c>
      <c r="T255" s="451"/>
      <c r="U255" s="451"/>
      <c r="V255" s="451"/>
      <c r="W255" s="451"/>
      <c r="X255" s="451"/>
      <c r="Y255" s="451"/>
      <c r="Z255" s="446"/>
      <c r="AA255" s="451"/>
      <c r="AB255" s="452"/>
      <c r="AC255" s="450"/>
      <c r="AD255" s="450"/>
      <c r="AE255" s="450"/>
      <c r="AF255" s="451"/>
      <c r="AG255" s="456" t="str">
        <f t="shared" si="21"/>
        <v/>
      </c>
      <c r="AH255" s="457" t="str">
        <f t="shared" si="18"/>
        <v xml:space="preserve"> </v>
      </c>
      <c r="AI255" s="451"/>
      <c r="AZ255" s="436">
        <v>8</v>
      </c>
      <c r="BA255" s="436">
        <v>6</v>
      </c>
      <c r="BB255" s="436">
        <v>5</v>
      </c>
      <c r="BC255" s="437" t="str">
        <f t="shared" si="19"/>
        <v>865</v>
      </c>
      <c r="BD255" s="436" t="s">
        <v>94</v>
      </c>
    </row>
    <row r="256" spans="1:56">
      <c r="A256" s="448"/>
      <c r="B256" s="449"/>
      <c r="C256" s="448"/>
      <c r="D256" s="449"/>
      <c r="E256" s="449"/>
      <c r="F256" s="448"/>
      <c r="G256" s="448"/>
      <c r="H256" s="448"/>
      <c r="I256" s="449"/>
      <c r="J256" s="448"/>
      <c r="K256" s="450"/>
      <c r="L256" s="451"/>
      <c r="M256" s="451"/>
      <c r="N256" s="451"/>
      <c r="O256" s="450"/>
      <c r="P256" s="451"/>
      <c r="Q256" s="450"/>
      <c r="R256" s="454" t="str">
        <f t="shared" si="20"/>
        <v/>
      </c>
      <c r="S256" s="457" t="str">
        <f t="shared" si="17"/>
        <v xml:space="preserve"> </v>
      </c>
      <c r="T256" s="451"/>
      <c r="U256" s="451"/>
      <c r="V256" s="451"/>
      <c r="W256" s="451"/>
      <c r="X256" s="451"/>
      <c r="Y256" s="451"/>
      <c r="Z256" s="446"/>
      <c r="AA256" s="451"/>
      <c r="AB256" s="452"/>
      <c r="AC256" s="450"/>
      <c r="AD256" s="450"/>
      <c r="AE256" s="450"/>
      <c r="AF256" s="451"/>
      <c r="AG256" s="456" t="str">
        <f t="shared" si="21"/>
        <v/>
      </c>
      <c r="AH256" s="457" t="str">
        <f t="shared" si="18"/>
        <v xml:space="preserve"> </v>
      </c>
      <c r="AI256" s="451"/>
      <c r="AZ256" s="436">
        <v>8</v>
      </c>
      <c r="BA256" s="436">
        <v>6</v>
      </c>
      <c r="BB256" s="436">
        <v>4</v>
      </c>
      <c r="BC256" s="437" t="str">
        <f t="shared" si="19"/>
        <v>864</v>
      </c>
      <c r="BD256" s="436" t="s">
        <v>94</v>
      </c>
    </row>
    <row r="257" spans="1:56">
      <c r="A257" s="448"/>
      <c r="B257" s="449"/>
      <c r="C257" s="448"/>
      <c r="D257" s="449"/>
      <c r="E257" s="449"/>
      <c r="F257" s="448"/>
      <c r="G257" s="448"/>
      <c r="H257" s="448"/>
      <c r="I257" s="449"/>
      <c r="J257" s="448"/>
      <c r="K257" s="450"/>
      <c r="L257" s="451"/>
      <c r="M257" s="451"/>
      <c r="N257" s="451"/>
      <c r="O257" s="450"/>
      <c r="P257" s="451"/>
      <c r="Q257" s="450"/>
      <c r="R257" s="454" t="str">
        <f t="shared" si="20"/>
        <v/>
      </c>
      <c r="S257" s="457" t="str">
        <f t="shared" si="17"/>
        <v xml:space="preserve"> </v>
      </c>
      <c r="T257" s="451"/>
      <c r="U257" s="451"/>
      <c r="V257" s="451"/>
      <c r="W257" s="451"/>
      <c r="X257" s="451"/>
      <c r="Y257" s="451"/>
      <c r="Z257" s="446"/>
      <c r="AA257" s="451"/>
      <c r="AB257" s="452"/>
      <c r="AC257" s="450"/>
      <c r="AD257" s="450"/>
      <c r="AE257" s="450"/>
      <c r="AF257" s="451"/>
      <c r="AG257" s="456" t="str">
        <f t="shared" si="21"/>
        <v/>
      </c>
      <c r="AH257" s="457" t="str">
        <f t="shared" si="18"/>
        <v xml:space="preserve"> </v>
      </c>
      <c r="AI257" s="451"/>
      <c r="AZ257" s="436">
        <v>8</v>
      </c>
      <c r="BA257" s="436">
        <v>6</v>
      </c>
      <c r="BB257" s="436">
        <v>3</v>
      </c>
      <c r="BC257" s="437" t="str">
        <f t="shared" si="19"/>
        <v>863</v>
      </c>
      <c r="BD257" s="436" t="s">
        <v>94</v>
      </c>
    </row>
    <row r="258" spans="1:56">
      <c r="A258" s="448"/>
      <c r="B258" s="449"/>
      <c r="C258" s="448"/>
      <c r="D258" s="449"/>
      <c r="E258" s="449"/>
      <c r="F258" s="448"/>
      <c r="G258" s="448"/>
      <c r="H258" s="448"/>
      <c r="I258" s="449"/>
      <c r="J258" s="448"/>
      <c r="K258" s="450"/>
      <c r="L258" s="451"/>
      <c r="M258" s="451"/>
      <c r="N258" s="451"/>
      <c r="O258" s="450"/>
      <c r="P258" s="451"/>
      <c r="Q258" s="450"/>
      <c r="R258" s="454" t="str">
        <f t="shared" si="20"/>
        <v/>
      </c>
      <c r="S258" s="457" t="str">
        <f t="shared" si="17"/>
        <v xml:space="preserve"> </v>
      </c>
      <c r="T258" s="451"/>
      <c r="U258" s="451"/>
      <c r="V258" s="451"/>
      <c r="W258" s="451"/>
      <c r="X258" s="451"/>
      <c r="Y258" s="451"/>
      <c r="Z258" s="446"/>
      <c r="AA258" s="451"/>
      <c r="AB258" s="452"/>
      <c r="AC258" s="450"/>
      <c r="AD258" s="450"/>
      <c r="AE258" s="450"/>
      <c r="AF258" s="451"/>
      <c r="AG258" s="456" t="str">
        <f t="shared" si="21"/>
        <v/>
      </c>
      <c r="AH258" s="457" t="str">
        <f t="shared" si="18"/>
        <v xml:space="preserve"> </v>
      </c>
      <c r="AI258" s="451"/>
      <c r="AZ258" s="436">
        <v>8</v>
      </c>
      <c r="BA258" s="436">
        <v>6</v>
      </c>
      <c r="BB258" s="436">
        <v>2</v>
      </c>
      <c r="BC258" s="437" t="str">
        <f t="shared" si="19"/>
        <v>862</v>
      </c>
      <c r="BD258" s="436" t="s">
        <v>96</v>
      </c>
    </row>
    <row r="259" spans="1:56">
      <c r="A259" s="448"/>
      <c r="B259" s="449"/>
      <c r="C259" s="448"/>
      <c r="D259" s="449"/>
      <c r="E259" s="449"/>
      <c r="F259" s="448"/>
      <c r="G259" s="448"/>
      <c r="H259" s="448"/>
      <c r="I259" s="449"/>
      <c r="J259" s="448"/>
      <c r="K259" s="450"/>
      <c r="L259" s="451"/>
      <c r="M259" s="451"/>
      <c r="N259" s="451"/>
      <c r="O259" s="450"/>
      <c r="P259" s="451"/>
      <c r="Q259" s="450"/>
      <c r="R259" s="454" t="str">
        <f t="shared" si="20"/>
        <v/>
      </c>
      <c r="S259" s="457" t="str">
        <f t="shared" si="17"/>
        <v xml:space="preserve"> </v>
      </c>
      <c r="T259" s="451"/>
      <c r="U259" s="451"/>
      <c r="V259" s="451"/>
      <c r="W259" s="451"/>
      <c r="X259" s="451"/>
      <c r="Y259" s="451"/>
      <c r="Z259" s="446"/>
      <c r="AA259" s="451"/>
      <c r="AB259" s="452"/>
      <c r="AC259" s="450"/>
      <c r="AD259" s="450"/>
      <c r="AE259" s="450"/>
      <c r="AF259" s="451"/>
      <c r="AG259" s="456" t="str">
        <f t="shared" si="21"/>
        <v/>
      </c>
      <c r="AH259" s="457" t="str">
        <f t="shared" si="18"/>
        <v xml:space="preserve"> </v>
      </c>
      <c r="AI259" s="451"/>
      <c r="AZ259" s="436">
        <v>8</v>
      </c>
      <c r="BA259" s="436">
        <v>6</v>
      </c>
      <c r="BB259" s="436">
        <v>1</v>
      </c>
      <c r="BC259" s="437" t="str">
        <f t="shared" si="19"/>
        <v>861</v>
      </c>
      <c r="BD259" s="436" t="s">
        <v>96</v>
      </c>
    </row>
    <row r="260" spans="1:56">
      <c r="A260" s="448"/>
      <c r="B260" s="449"/>
      <c r="C260" s="448"/>
      <c r="D260" s="449"/>
      <c r="E260" s="449"/>
      <c r="F260" s="448"/>
      <c r="G260" s="448"/>
      <c r="H260" s="448"/>
      <c r="I260" s="449"/>
      <c r="J260" s="448"/>
      <c r="K260" s="450"/>
      <c r="L260" s="451"/>
      <c r="M260" s="451"/>
      <c r="N260" s="451"/>
      <c r="O260" s="450"/>
      <c r="P260" s="451"/>
      <c r="Q260" s="450"/>
      <c r="R260" s="454" t="str">
        <f t="shared" si="20"/>
        <v/>
      </c>
      <c r="S260" s="457" t="str">
        <f t="shared" si="17"/>
        <v xml:space="preserve"> </v>
      </c>
      <c r="T260" s="451"/>
      <c r="U260" s="451"/>
      <c r="V260" s="451"/>
      <c r="W260" s="451"/>
      <c r="X260" s="451"/>
      <c r="Y260" s="451"/>
      <c r="Z260" s="446"/>
      <c r="AA260" s="451"/>
      <c r="AB260" s="452"/>
      <c r="AC260" s="450"/>
      <c r="AD260" s="450"/>
      <c r="AE260" s="450"/>
      <c r="AF260" s="451"/>
      <c r="AG260" s="456" t="str">
        <f t="shared" si="21"/>
        <v/>
      </c>
      <c r="AH260" s="457" t="str">
        <f t="shared" si="18"/>
        <v xml:space="preserve"> </v>
      </c>
      <c r="AI260" s="451"/>
      <c r="AZ260" s="436">
        <v>8</v>
      </c>
      <c r="BA260" s="436">
        <v>5</v>
      </c>
      <c r="BB260" s="436">
        <v>10</v>
      </c>
      <c r="BC260" s="437" t="str">
        <f t="shared" si="19"/>
        <v>8510</v>
      </c>
      <c r="BD260" s="436" t="s">
        <v>94</v>
      </c>
    </row>
    <row r="261" spans="1:56">
      <c r="A261" s="448"/>
      <c r="B261" s="449"/>
      <c r="C261" s="448"/>
      <c r="D261" s="449"/>
      <c r="E261" s="449"/>
      <c r="F261" s="448"/>
      <c r="G261" s="448"/>
      <c r="H261" s="448"/>
      <c r="I261" s="449"/>
      <c r="J261" s="448"/>
      <c r="K261" s="450"/>
      <c r="L261" s="451"/>
      <c r="M261" s="451"/>
      <c r="N261" s="451"/>
      <c r="O261" s="450"/>
      <c r="P261" s="451"/>
      <c r="Q261" s="450"/>
      <c r="R261" s="454" t="str">
        <f t="shared" si="20"/>
        <v/>
      </c>
      <c r="S261" s="457" t="str">
        <f t="shared" si="17"/>
        <v xml:space="preserve"> </v>
      </c>
      <c r="T261" s="451"/>
      <c r="U261" s="451"/>
      <c r="V261" s="451"/>
      <c r="W261" s="451"/>
      <c r="X261" s="451"/>
      <c r="Y261" s="451"/>
      <c r="Z261" s="446"/>
      <c r="AA261" s="451"/>
      <c r="AB261" s="452"/>
      <c r="AC261" s="450"/>
      <c r="AD261" s="450"/>
      <c r="AE261" s="450"/>
      <c r="AF261" s="451"/>
      <c r="AG261" s="456" t="str">
        <f t="shared" si="21"/>
        <v/>
      </c>
      <c r="AH261" s="457" t="str">
        <f t="shared" si="18"/>
        <v xml:space="preserve"> </v>
      </c>
      <c r="AI261" s="451"/>
      <c r="AZ261" s="436">
        <v>8</v>
      </c>
      <c r="BA261" s="436">
        <v>5</v>
      </c>
      <c r="BB261" s="436">
        <v>9</v>
      </c>
      <c r="BC261" s="437" t="str">
        <f t="shared" si="19"/>
        <v>859</v>
      </c>
      <c r="BD261" s="436" t="s">
        <v>94</v>
      </c>
    </row>
    <row r="262" spans="1:56">
      <c r="A262" s="448"/>
      <c r="B262" s="449"/>
      <c r="C262" s="448"/>
      <c r="D262" s="449"/>
      <c r="E262" s="449"/>
      <c r="F262" s="448"/>
      <c r="G262" s="448"/>
      <c r="H262" s="448"/>
      <c r="I262" s="449"/>
      <c r="J262" s="448"/>
      <c r="K262" s="450"/>
      <c r="L262" s="451"/>
      <c r="M262" s="451"/>
      <c r="N262" s="451"/>
      <c r="O262" s="450"/>
      <c r="P262" s="451"/>
      <c r="Q262" s="450"/>
      <c r="R262" s="454" t="str">
        <f t="shared" si="20"/>
        <v/>
      </c>
      <c r="S262" s="457" t="str">
        <f t="shared" si="17"/>
        <v xml:space="preserve"> </v>
      </c>
      <c r="T262" s="451"/>
      <c r="U262" s="451"/>
      <c r="V262" s="451"/>
      <c r="W262" s="451"/>
      <c r="X262" s="451"/>
      <c r="Y262" s="451"/>
      <c r="Z262" s="446"/>
      <c r="AA262" s="451"/>
      <c r="AB262" s="452"/>
      <c r="AC262" s="450"/>
      <c r="AD262" s="450"/>
      <c r="AE262" s="450"/>
      <c r="AF262" s="451"/>
      <c r="AG262" s="456" t="str">
        <f t="shared" si="21"/>
        <v/>
      </c>
      <c r="AH262" s="457" t="str">
        <f t="shared" si="18"/>
        <v xml:space="preserve"> </v>
      </c>
      <c r="AI262" s="451"/>
      <c r="AZ262" s="436">
        <v>8</v>
      </c>
      <c r="BA262" s="436">
        <v>5</v>
      </c>
      <c r="BB262" s="436">
        <v>8</v>
      </c>
      <c r="BC262" s="437" t="str">
        <f t="shared" si="19"/>
        <v>858</v>
      </c>
      <c r="BD262" s="436" t="s">
        <v>94</v>
      </c>
    </row>
    <row r="263" spans="1:56">
      <c r="A263" s="448"/>
      <c r="B263" s="449"/>
      <c r="C263" s="448"/>
      <c r="D263" s="449"/>
      <c r="E263" s="449"/>
      <c r="F263" s="448"/>
      <c r="G263" s="448"/>
      <c r="H263" s="448"/>
      <c r="I263" s="449"/>
      <c r="J263" s="448"/>
      <c r="K263" s="450"/>
      <c r="L263" s="451"/>
      <c r="M263" s="451"/>
      <c r="N263" s="451"/>
      <c r="O263" s="450"/>
      <c r="P263" s="451"/>
      <c r="Q263" s="450"/>
      <c r="R263" s="454" t="str">
        <f t="shared" si="20"/>
        <v/>
      </c>
      <c r="S263" s="457" t="str">
        <f t="shared" si="17"/>
        <v xml:space="preserve"> </v>
      </c>
      <c r="T263" s="451"/>
      <c r="U263" s="451"/>
      <c r="V263" s="451"/>
      <c r="W263" s="451"/>
      <c r="X263" s="451"/>
      <c r="Y263" s="451"/>
      <c r="Z263" s="446"/>
      <c r="AA263" s="451"/>
      <c r="AB263" s="452"/>
      <c r="AC263" s="450"/>
      <c r="AD263" s="450"/>
      <c r="AE263" s="450"/>
      <c r="AF263" s="451"/>
      <c r="AG263" s="456" t="str">
        <f t="shared" si="21"/>
        <v/>
      </c>
      <c r="AH263" s="457" t="str">
        <f t="shared" si="18"/>
        <v xml:space="preserve"> </v>
      </c>
      <c r="AI263" s="451"/>
      <c r="AZ263" s="436">
        <v>8</v>
      </c>
      <c r="BA263" s="436">
        <v>5</v>
      </c>
      <c r="BB263" s="436">
        <v>7</v>
      </c>
      <c r="BC263" s="437" t="str">
        <f t="shared" si="19"/>
        <v>857</v>
      </c>
      <c r="BD263" s="436" t="s">
        <v>94</v>
      </c>
    </row>
    <row r="264" spans="1:56">
      <c r="A264" s="448"/>
      <c r="B264" s="449"/>
      <c r="C264" s="448"/>
      <c r="D264" s="449"/>
      <c r="E264" s="449"/>
      <c r="F264" s="448"/>
      <c r="G264" s="448"/>
      <c r="H264" s="448"/>
      <c r="I264" s="449"/>
      <c r="J264" s="448"/>
      <c r="K264" s="450"/>
      <c r="L264" s="451"/>
      <c r="M264" s="451"/>
      <c r="N264" s="451"/>
      <c r="O264" s="450"/>
      <c r="P264" s="451"/>
      <c r="Q264" s="450"/>
      <c r="R264" s="454" t="str">
        <f t="shared" si="20"/>
        <v/>
      </c>
      <c r="S264" s="457" t="str">
        <f t="shared" si="17"/>
        <v xml:space="preserve"> </v>
      </c>
      <c r="T264" s="451"/>
      <c r="U264" s="451"/>
      <c r="V264" s="451"/>
      <c r="W264" s="451"/>
      <c r="X264" s="451"/>
      <c r="Y264" s="451"/>
      <c r="Z264" s="446"/>
      <c r="AA264" s="451"/>
      <c r="AB264" s="452"/>
      <c r="AC264" s="450"/>
      <c r="AD264" s="450"/>
      <c r="AE264" s="450"/>
      <c r="AF264" s="451"/>
      <c r="AG264" s="456" t="str">
        <f t="shared" si="21"/>
        <v/>
      </c>
      <c r="AH264" s="457" t="str">
        <f t="shared" si="18"/>
        <v xml:space="preserve"> </v>
      </c>
      <c r="AI264" s="451"/>
      <c r="AZ264" s="436">
        <v>8</v>
      </c>
      <c r="BA264" s="436">
        <v>5</v>
      </c>
      <c r="BB264" s="436">
        <v>6</v>
      </c>
      <c r="BC264" s="437" t="str">
        <f t="shared" si="19"/>
        <v>856</v>
      </c>
      <c r="BD264" s="436" t="s">
        <v>96</v>
      </c>
    </row>
    <row r="265" spans="1:56">
      <c r="A265" s="448"/>
      <c r="B265" s="449"/>
      <c r="C265" s="448"/>
      <c r="D265" s="449"/>
      <c r="E265" s="449"/>
      <c r="F265" s="448"/>
      <c r="G265" s="448"/>
      <c r="H265" s="448"/>
      <c r="I265" s="449"/>
      <c r="J265" s="448"/>
      <c r="K265" s="450"/>
      <c r="L265" s="451"/>
      <c r="M265" s="451"/>
      <c r="N265" s="451"/>
      <c r="O265" s="450"/>
      <c r="P265" s="451"/>
      <c r="Q265" s="450"/>
      <c r="R265" s="454" t="str">
        <f t="shared" si="20"/>
        <v/>
      </c>
      <c r="S265" s="457" t="str">
        <f t="shared" si="17"/>
        <v xml:space="preserve"> </v>
      </c>
      <c r="T265" s="451"/>
      <c r="U265" s="451"/>
      <c r="V265" s="451"/>
      <c r="W265" s="451"/>
      <c r="X265" s="451"/>
      <c r="Y265" s="451"/>
      <c r="Z265" s="446"/>
      <c r="AA265" s="451"/>
      <c r="AB265" s="452"/>
      <c r="AC265" s="450"/>
      <c r="AD265" s="450"/>
      <c r="AE265" s="450"/>
      <c r="AF265" s="451"/>
      <c r="AG265" s="456" t="str">
        <f t="shared" si="21"/>
        <v/>
      </c>
      <c r="AH265" s="457" t="str">
        <f t="shared" si="18"/>
        <v xml:space="preserve"> </v>
      </c>
      <c r="AI265" s="451"/>
      <c r="AZ265" s="436">
        <v>8</v>
      </c>
      <c r="BA265" s="436">
        <v>5</v>
      </c>
      <c r="BB265" s="436">
        <v>5</v>
      </c>
      <c r="BC265" s="437" t="str">
        <f t="shared" si="19"/>
        <v>855</v>
      </c>
      <c r="BD265" s="436" t="s">
        <v>96</v>
      </c>
    </row>
    <row r="266" spans="1:56">
      <c r="A266" s="448"/>
      <c r="B266" s="449"/>
      <c r="C266" s="448"/>
      <c r="D266" s="449"/>
      <c r="E266" s="449"/>
      <c r="F266" s="448"/>
      <c r="G266" s="448"/>
      <c r="H266" s="448"/>
      <c r="I266" s="449"/>
      <c r="J266" s="448"/>
      <c r="K266" s="450"/>
      <c r="L266" s="451"/>
      <c r="M266" s="451"/>
      <c r="N266" s="451"/>
      <c r="O266" s="450"/>
      <c r="P266" s="451"/>
      <c r="Q266" s="450"/>
      <c r="R266" s="454" t="str">
        <f t="shared" si="20"/>
        <v/>
      </c>
      <c r="S266" s="457" t="str">
        <f t="shared" ref="S266:S329" si="22">_xlfn.IFNA(VLOOKUP(R266,$BC$10:$BD$1009,2,FALSE), " ")</f>
        <v xml:space="preserve"> </v>
      </c>
      <c r="T266" s="451"/>
      <c r="U266" s="451"/>
      <c r="V266" s="451"/>
      <c r="W266" s="451"/>
      <c r="X266" s="451"/>
      <c r="Y266" s="451"/>
      <c r="Z266" s="446"/>
      <c r="AA266" s="451"/>
      <c r="AB266" s="452"/>
      <c r="AC266" s="450"/>
      <c r="AD266" s="450"/>
      <c r="AE266" s="450"/>
      <c r="AF266" s="451"/>
      <c r="AG266" s="456" t="str">
        <f t="shared" si="21"/>
        <v/>
      </c>
      <c r="AH266" s="457" t="str">
        <f t="shared" ref="AH266:AH329" si="23">_xlfn.IFNA(VLOOKUP(AG266,$BC$10:$BD$1009,2,FALSE)," ")</f>
        <v xml:space="preserve"> </v>
      </c>
      <c r="AI266" s="451"/>
      <c r="AZ266" s="436">
        <v>8</v>
      </c>
      <c r="BA266" s="436">
        <v>5</v>
      </c>
      <c r="BB266" s="436">
        <v>4</v>
      </c>
      <c r="BC266" s="437" t="str">
        <f t="shared" si="19"/>
        <v>854</v>
      </c>
      <c r="BD266" s="436" t="s">
        <v>96</v>
      </c>
    </row>
    <row r="267" spans="1:56">
      <c r="A267" s="448"/>
      <c r="B267" s="449"/>
      <c r="C267" s="448"/>
      <c r="D267" s="449"/>
      <c r="E267" s="449"/>
      <c r="F267" s="448"/>
      <c r="G267" s="448"/>
      <c r="H267" s="448"/>
      <c r="I267" s="449"/>
      <c r="J267" s="448"/>
      <c r="K267" s="450"/>
      <c r="L267" s="451"/>
      <c r="M267" s="451"/>
      <c r="N267" s="451"/>
      <c r="O267" s="450"/>
      <c r="P267" s="451"/>
      <c r="Q267" s="450"/>
      <c r="R267" s="454" t="str">
        <f t="shared" si="20"/>
        <v/>
      </c>
      <c r="S267" s="457" t="str">
        <f t="shared" si="22"/>
        <v xml:space="preserve"> </v>
      </c>
      <c r="T267" s="451"/>
      <c r="U267" s="451"/>
      <c r="V267" s="451"/>
      <c r="W267" s="451"/>
      <c r="X267" s="451"/>
      <c r="Y267" s="451"/>
      <c r="Z267" s="446"/>
      <c r="AA267" s="451"/>
      <c r="AB267" s="452"/>
      <c r="AC267" s="450"/>
      <c r="AD267" s="450"/>
      <c r="AE267" s="450"/>
      <c r="AF267" s="451"/>
      <c r="AG267" s="456" t="str">
        <f t="shared" si="21"/>
        <v/>
      </c>
      <c r="AH267" s="457" t="str">
        <f t="shared" si="23"/>
        <v xml:space="preserve"> </v>
      </c>
      <c r="AI267" s="451"/>
      <c r="AZ267" s="436">
        <v>8</v>
      </c>
      <c r="BA267" s="436">
        <v>5</v>
      </c>
      <c r="BB267" s="436">
        <v>3</v>
      </c>
      <c r="BC267" s="437" t="str">
        <f t="shared" ref="BC267:BC330" si="24">AZ267&amp;BA267&amp;BB267</f>
        <v>853</v>
      </c>
      <c r="BD267" s="436" t="s">
        <v>96</v>
      </c>
    </row>
    <row r="268" spans="1:56">
      <c r="A268" s="448"/>
      <c r="B268" s="449"/>
      <c r="C268" s="448"/>
      <c r="D268" s="449"/>
      <c r="E268" s="449"/>
      <c r="F268" s="448"/>
      <c r="G268" s="448"/>
      <c r="H268" s="448"/>
      <c r="I268" s="449"/>
      <c r="J268" s="448"/>
      <c r="K268" s="450"/>
      <c r="L268" s="451"/>
      <c r="M268" s="451"/>
      <c r="N268" s="451"/>
      <c r="O268" s="450"/>
      <c r="P268" s="451"/>
      <c r="Q268" s="450"/>
      <c r="R268" s="454" t="str">
        <f t="shared" si="20"/>
        <v/>
      </c>
      <c r="S268" s="457" t="str">
        <f t="shared" si="22"/>
        <v xml:space="preserve"> </v>
      </c>
      <c r="T268" s="451"/>
      <c r="U268" s="451"/>
      <c r="V268" s="451"/>
      <c r="W268" s="451"/>
      <c r="X268" s="451"/>
      <c r="Y268" s="451"/>
      <c r="Z268" s="446"/>
      <c r="AA268" s="451"/>
      <c r="AB268" s="452"/>
      <c r="AC268" s="450"/>
      <c r="AD268" s="450"/>
      <c r="AE268" s="450"/>
      <c r="AF268" s="451"/>
      <c r="AG268" s="456" t="str">
        <f t="shared" si="21"/>
        <v/>
      </c>
      <c r="AH268" s="457" t="str">
        <f t="shared" si="23"/>
        <v xml:space="preserve"> </v>
      </c>
      <c r="AI268" s="451"/>
      <c r="AZ268" s="436">
        <v>8</v>
      </c>
      <c r="BA268" s="436">
        <v>5</v>
      </c>
      <c r="BB268" s="436">
        <v>2</v>
      </c>
      <c r="BC268" s="437" t="str">
        <f t="shared" si="24"/>
        <v>852</v>
      </c>
      <c r="BD268" s="436" t="s">
        <v>96</v>
      </c>
    </row>
    <row r="269" spans="1:56">
      <c r="A269" s="448"/>
      <c r="B269" s="449"/>
      <c r="C269" s="448"/>
      <c r="D269" s="449"/>
      <c r="E269" s="449"/>
      <c r="F269" s="448"/>
      <c r="G269" s="448"/>
      <c r="H269" s="448"/>
      <c r="I269" s="449"/>
      <c r="J269" s="448"/>
      <c r="K269" s="450"/>
      <c r="L269" s="451"/>
      <c r="M269" s="451"/>
      <c r="N269" s="451"/>
      <c r="O269" s="450"/>
      <c r="P269" s="451"/>
      <c r="Q269" s="450"/>
      <c r="R269" s="454" t="str">
        <f t="shared" si="20"/>
        <v/>
      </c>
      <c r="S269" s="457" t="str">
        <f t="shared" si="22"/>
        <v xml:space="preserve"> </v>
      </c>
      <c r="T269" s="451"/>
      <c r="U269" s="451"/>
      <c r="V269" s="451"/>
      <c r="W269" s="451"/>
      <c r="X269" s="451"/>
      <c r="Y269" s="451"/>
      <c r="Z269" s="446"/>
      <c r="AA269" s="451"/>
      <c r="AB269" s="452"/>
      <c r="AC269" s="450"/>
      <c r="AD269" s="450"/>
      <c r="AE269" s="450"/>
      <c r="AF269" s="451"/>
      <c r="AG269" s="456" t="str">
        <f t="shared" si="21"/>
        <v/>
      </c>
      <c r="AH269" s="457" t="str">
        <f t="shared" si="23"/>
        <v xml:space="preserve"> </v>
      </c>
      <c r="AI269" s="451"/>
      <c r="AZ269" s="436">
        <v>8</v>
      </c>
      <c r="BA269" s="436">
        <v>5</v>
      </c>
      <c r="BB269" s="436">
        <v>1</v>
      </c>
      <c r="BC269" s="437" t="str">
        <f t="shared" si="24"/>
        <v>851</v>
      </c>
      <c r="BD269" s="436" t="s">
        <v>96</v>
      </c>
    </row>
    <row r="270" spans="1:56">
      <c r="A270" s="448"/>
      <c r="B270" s="449"/>
      <c r="C270" s="448"/>
      <c r="D270" s="449"/>
      <c r="E270" s="449"/>
      <c r="F270" s="448"/>
      <c r="G270" s="448"/>
      <c r="H270" s="448"/>
      <c r="I270" s="449"/>
      <c r="J270" s="448"/>
      <c r="K270" s="450"/>
      <c r="L270" s="451"/>
      <c r="M270" s="451"/>
      <c r="N270" s="451"/>
      <c r="O270" s="450"/>
      <c r="P270" s="451"/>
      <c r="Q270" s="450"/>
      <c r="R270" s="454" t="str">
        <f t="shared" si="20"/>
        <v/>
      </c>
      <c r="S270" s="457" t="str">
        <f t="shared" si="22"/>
        <v xml:space="preserve"> </v>
      </c>
      <c r="T270" s="451"/>
      <c r="U270" s="451"/>
      <c r="V270" s="451"/>
      <c r="W270" s="451"/>
      <c r="X270" s="451"/>
      <c r="Y270" s="451"/>
      <c r="Z270" s="446"/>
      <c r="AA270" s="451"/>
      <c r="AB270" s="452"/>
      <c r="AC270" s="450"/>
      <c r="AD270" s="450"/>
      <c r="AE270" s="450"/>
      <c r="AF270" s="451"/>
      <c r="AG270" s="456" t="str">
        <f t="shared" si="21"/>
        <v/>
      </c>
      <c r="AH270" s="457" t="str">
        <f t="shared" si="23"/>
        <v xml:space="preserve"> </v>
      </c>
      <c r="AI270" s="451"/>
      <c r="AZ270" s="436">
        <v>8</v>
      </c>
      <c r="BA270" s="436">
        <v>4</v>
      </c>
      <c r="BB270" s="436">
        <v>10</v>
      </c>
      <c r="BC270" s="437" t="str">
        <f t="shared" si="24"/>
        <v>8410</v>
      </c>
      <c r="BD270" s="436" t="s">
        <v>94</v>
      </c>
    </row>
    <row r="271" spans="1:56">
      <c r="A271" s="448"/>
      <c r="B271" s="449"/>
      <c r="C271" s="448"/>
      <c r="D271" s="449"/>
      <c r="E271" s="449"/>
      <c r="F271" s="448"/>
      <c r="G271" s="448"/>
      <c r="H271" s="448"/>
      <c r="I271" s="449"/>
      <c r="J271" s="448"/>
      <c r="K271" s="450"/>
      <c r="L271" s="451"/>
      <c r="M271" s="451"/>
      <c r="N271" s="451"/>
      <c r="O271" s="450"/>
      <c r="P271" s="451"/>
      <c r="Q271" s="450"/>
      <c r="R271" s="454" t="str">
        <f t="shared" si="20"/>
        <v/>
      </c>
      <c r="S271" s="457" t="str">
        <f t="shared" si="22"/>
        <v xml:space="preserve"> </v>
      </c>
      <c r="T271" s="451"/>
      <c r="U271" s="451"/>
      <c r="V271" s="451"/>
      <c r="W271" s="451"/>
      <c r="X271" s="451"/>
      <c r="Y271" s="451"/>
      <c r="Z271" s="446"/>
      <c r="AA271" s="451"/>
      <c r="AB271" s="452"/>
      <c r="AC271" s="450"/>
      <c r="AD271" s="450"/>
      <c r="AE271" s="450"/>
      <c r="AF271" s="451"/>
      <c r="AG271" s="456" t="str">
        <f t="shared" si="21"/>
        <v/>
      </c>
      <c r="AH271" s="457" t="str">
        <f t="shared" si="23"/>
        <v xml:space="preserve"> </v>
      </c>
      <c r="AI271" s="451"/>
      <c r="AZ271" s="436">
        <v>8</v>
      </c>
      <c r="BA271" s="436">
        <v>4</v>
      </c>
      <c r="BB271" s="436">
        <v>9</v>
      </c>
      <c r="BC271" s="437" t="str">
        <f t="shared" si="24"/>
        <v>849</v>
      </c>
      <c r="BD271" s="436" t="s">
        <v>94</v>
      </c>
    </row>
    <row r="272" spans="1:56">
      <c r="A272" s="448"/>
      <c r="B272" s="449"/>
      <c r="C272" s="448"/>
      <c r="D272" s="449"/>
      <c r="E272" s="449"/>
      <c r="F272" s="448"/>
      <c r="G272" s="448"/>
      <c r="H272" s="448"/>
      <c r="I272" s="449"/>
      <c r="J272" s="448"/>
      <c r="K272" s="450"/>
      <c r="L272" s="451"/>
      <c r="M272" s="451"/>
      <c r="N272" s="451"/>
      <c r="O272" s="450"/>
      <c r="P272" s="451"/>
      <c r="Q272" s="450"/>
      <c r="R272" s="454" t="str">
        <f t="shared" si="20"/>
        <v/>
      </c>
      <c r="S272" s="457" t="str">
        <f t="shared" si="22"/>
        <v xml:space="preserve"> </v>
      </c>
      <c r="T272" s="451"/>
      <c r="U272" s="451"/>
      <c r="V272" s="451"/>
      <c r="W272" s="451"/>
      <c r="X272" s="451"/>
      <c r="Y272" s="451"/>
      <c r="Z272" s="446"/>
      <c r="AA272" s="451"/>
      <c r="AB272" s="452"/>
      <c r="AC272" s="450"/>
      <c r="AD272" s="450"/>
      <c r="AE272" s="450"/>
      <c r="AF272" s="451"/>
      <c r="AG272" s="456" t="str">
        <f t="shared" si="21"/>
        <v/>
      </c>
      <c r="AH272" s="457" t="str">
        <f t="shared" si="23"/>
        <v xml:space="preserve"> </v>
      </c>
      <c r="AI272" s="451"/>
      <c r="AZ272" s="436">
        <v>8</v>
      </c>
      <c r="BA272" s="436">
        <v>4</v>
      </c>
      <c r="BB272" s="436">
        <v>8</v>
      </c>
      <c r="BC272" s="437" t="str">
        <f t="shared" si="24"/>
        <v>848</v>
      </c>
      <c r="BD272" s="436" t="s">
        <v>94</v>
      </c>
    </row>
    <row r="273" spans="1:56">
      <c r="A273" s="448"/>
      <c r="B273" s="449"/>
      <c r="C273" s="448"/>
      <c r="D273" s="449"/>
      <c r="E273" s="449"/>
      <c r="F273" s="448"/>
      <c r="G273" s="448"/>
      <c r="H273" s="448"/>
      <c r="I273" s="449"/>
      <c r="J273" s="448"/>
      <c r="K273" s="450"/>
      <c r="L273" s="451"/>
      <c r="M273" s="451"/>
      <c r="N273" s="451"/>
      <c r="O273" s="450"/>
      <c r="P273" s="451"/>
      <c r="Q273" s="450"/>
      <c r="R273" s="454" t="str">
        <f t="shared" si="20"/>
        <v/>
      </c>
      <c r="S273" s="457" t="str">
        <f t="shared" si="22"/>
        <v xml:space="preserve"> </v>
      </c>
      <c r="T273" s="451"/>
      <c r="U273" s="451"/>
      <c r="V273" s="451"/>
      <c r="W273" s="451"/>
      <c r="X273" s="451"/>
      <c r="Y273" s="451"/>
      <c r="Z273" s="446"/>
      <c r="AA273" s="451"/>
      <c r="AB273" s="452"/>
      <c r="AC273" s="450"/>
      <c r="AD273" s="450"/>
      <c r="AE273" s="450"/>
      <c r="AF273" s="451"/>
      <c r="AG273" s="456" t="str">
        <f t="shared" si="21"/>
        <v/>
      </c>
      <c r="AH273" s="457" t="str">
        <f t="shared" si="23"/>
        <v xml:space="preserve"> </v>
      </c>
      <c r="AI273" s="451"/>
      <c r="AZ273" s="436">
        <v>8</v>
      </c>
      <c r="BA273" s="436">
        <v>4</v>
      </c>
      <c r="BB273" s="436">
        <v>7</v>
      </c>
      <c r="BC273" s="437" t="str">
        <f t="shared" si="24"/>
        <v>847</v>
      </c>
      <c r="BD273" s="436" t="s">
        <v>94</v>
      </c>
    </row>
    <row r="274" spans="1:56">
      <c r="A274" s="448"/>
      <c r="B274" s="449"/>
      <c r="C274" s="448"/>
      <c r="D274" s="449"/>
      <c r="E274" s="449"/>
      <c r="F274" s="448"/>
      <c r="G274" s="448"/>
      <c r="H274" s="448"/>
      <c r="I274" s="449"/>
      <c r="J274" s="448"/>
      <c r="K274" s="450"/>
      <c r="L274" s="451"/>
      <c r="M274" s="451"/>
      <c r="N274" s="451"/>
      <c r="O274" s="450"/>
      <c r="P274" s="451"/>
      <c r="Q274" s="450"/>
      <c r="R274" s="454" t="str">
        <f t="shared" si="20"/>
        <v/>
      </c>
      <c r="S274" s="457" t="str">
        <f t="shared" si="22"/>
        <v xml:space="preserve"> </v>
      </c>
      <c r="T274" s="451"/>
      <c r="U274" s="451"/>
      <c r="V274" s="451"/>
      <c r="W274" s="451"/>
      <c r="X274" s="451"/>
      <c r="Y274" s="451"/>
      <c r="Z274" s="446"/>
      <c r="AA274" s="451"/>
      <c r="AB274" s="452"/>
      <c r="AC274" s="450"/>
      <c r="AD274" s="450"/>
      <c r="AE274" s="450"/>
      <c r="AF274" s="451"/>
      <c r="AG274" s="456" t="str">
        <f t="shared" si="21"/>
        <v/>
      </c>
      <c r="AH274" s="457" t="str">
        <f t="shared" si="23"/>
        <v xml:space="preserve"> </v>
      </c>
      <c r="AI274" s="451"/>
      <c r="AZ274" s="436">
        <v>8</v>
      </c>
      <c r="BA274" s="436">
        <v>4</v>
      </c>
      <c r="BB274" s="436">
        <v>6</v>
      </c>
      <c r="BC274" s="437" t="str">
        <f t="shared" si="24"/>
        <v>846</v>
      </c>
      <c r="BD274" s="436" t="s">
        <v>96</v>
      </c>
    </row>
    <row r="275" spans="1:56">
      <c r="A275" s="448"/>
      <c r="B275" s="449"/>
      <c r="C275" s="448"/>
      <c r="D275" s="449"/>
      <c r="E275" s="449"/>
      <c r="F275" s="448"/>
      <c r="G275" s="448"/>
      <c r="H275" s="448"/>
      <c r="I275" s="449"/>
      <c r="J275" s="448"/>
      <c r="K275" s="450"/>
      <c r="L275" s="451"/>
      <c r="M275" s="451"/>
      <c r="N275" s="451"/>
      <c r="O275" s="450"/>
      <c r="P275" s="451"/>
      <c r="Q275" s="450"/>
      <c r="R275" s="454" t="str">
        <f t="shared" si="20"/>
        <v/>
      </c>
      <c r="S275" s="457" t="str">
        <f t="shared" si="22"/>
        <v xml:space="preserve"> </v>
      </c>
      <c r="T275" s="451"/>
      <c r="U275" s="451"/>
      <c r="V275" s="451"/>
      <c r="W275" s="451"/>
      <c r="X275" s="451"/>
      <c r="Y275" s="451"/>
      <c r="Z275" s="446"/>
      <c r="AA275" s="451"/>
      <c r="AB275" s="452"/>
      <c r="AC275" s="450"/>
      <c r="AD275" s="450"/>
      <c r="AE275" s="450"/>
      <c r="AF275" s="451"/>
      <c r="AG275" s="456" t="str">
        <f t="shared" si="21"/>
        <v/>
      </c>
      <c r="AH275" s="457" t="str">
        <f t="shared" si="23"/>
        <v xml:space="preserve"> </v>
      </c>
      <c r="AI275" s="451"/>
      <c r="AZ275" s="436">
        <v>8</v>
      </c>
      <c r="BA275" s="436">
        <v>4</v>
      </c>
      <c r="BB275" s="436">
        <v>5</v>
      </c>
      <c r="BC275" s="437" t="str">
        <f t="shared" si="24"/>
        <v>845</v>
      </c>
      <c r="BD275" s="436" t="s">
        <v>96</v>
      </c>
    </row>
    <row r="276" spans="1:56">
      <c r="A276" s="448"/>
      <c r="B276" s="449"/>
      <c r="C276" s="448"/>
      <c r="D276" s="449"/>
      <c r="E276" s="449"/>
      <c r="F276" s="448"/>
      <c r="G276" s="448"/>
      <c r="H276" s="448"/>
      <c r="I276" s="449"/>
      <c r="J276" s="448"/>
      <c r="K276" s="450"/>
      <c r="L276" s="451"/>
      <c r="M276" s="451"/>
      <c r="N276" s="451"/>
      <c r="O276" s="450"/>
      <c r="P276" s="451"/>
      <c r="Q276" s="450"/>
      <c r="R276" s="454" t="str">
        <f t="shared" si="20"/>
        <v/>
      </c>
      <c r="S276" s="457" t="str">
        <f t="shared" si="22"/>
        <v xml:space="preserve"> </v>
      </c>
      <c r="T276" s="451"/>
      <c r="U276" s="451"/>
      <c r="V276" s="451"/>
      <c r="W276" s="451"/>
      <c r="X276" s="451"/>
      <c r="Y276" s="451"/>
      <c r="Z276" s="446"/>
      <c r="AA276" s="451"/>
      <c r="AB276" s="452"/>
      <c r="AC276" s="450"/>
      <c r="AD276" s="450"/>
      <c r="AE276" s="450"/>
      <c r="AF276" s="451"/>
      <c r="AG276" s="456" t="str">
        <f t="shared" si="21"/>
        <v/>
      </c>
      <c r="AH276" s="457" t="str">
        <f t="shared" si="23"/>
        <v xml:space="preserve"> </v>
      </c>
      <c r="AI276" s="451"/>
      <c r="AZ276" s="436">
        <v>8</v>
      </c>
      <c r="BA276" s="436">
        <v>4</v>
      </c>
      <c r="BB276" s="436">
        <v>4</v>
      </c>
      <c r="BC276" s="437" t="str">
        <f t="shared" si="24"/>
        <v>844</v>
      </c>
      <c r="BD276" s="436" t="s">
        <v>96</v>
      </c>
    </row>
    <row r="277" spans="1:56">
      <c r="A277" s="448"/>
      <c r="B277" s="449"/>
      <c r="C277" s="448"/>
      <c r="D277" s="449"/>
      <c r="E277" s="449"/>
      <c r="F277" s="448"/>
      <c r="G277" s="448"/>
      <c r="H277" s="448"/>
      <c r="I277" s="449"/>
      <c r="J277" s="448"/>
      <c r="K277" s="450"/>
      <c r="L277" s="451"/>
      <c r="M277" s="451"/>
      <c r="N277" s="451"/>
      <c r="O277" s="450"/>
      <c r="P277" s="451"/>
      <c r="Q277" s="450"/>
      <c r="R277" s="454" t="str">
        <f t="shared" si="20"/>
        <v/>
      </c>
      <c r="S277" s="457" t="str">
        <f t="shared" si="22"/>
        <v xml:space="preserve"> </v>
      </c>
      <c r="T277" s="451"/>
      <c r="U277" s="451"/>
      <c r="V277" s="451"/>
      <c r="W277" s="451"/>
      <c r="X277" s="451"/>
      <c r="Y277" s="451"/>
      <c r="Z277" s="446"/>
      <c r="AA277" s="451"/>
      <c r="AB277" s="452"/>
      <c r="AC277" s="450"/>
      <c r="AD277" s="450"/>
      <c r="AE277" s="450"/>
      <c r="AF277" s="451"/>
      <c r="AG277" s="456" t="str">
        <f t="shared" si="21"/>
        <v/>
      </c>
      <c r="AH277" s="457" t="str">
        <f t="shared" si="23"/>
        <v xml:space="preserve"> </v>
      </c>
      <c r="AI277" s="451"/>
      <c r="AZ277" s="436">
        <v>8</v>
      </c>
      <c r="BA277" s="436">
        <v>4</v>
      </c>
      <c r="BB277" s="436">
        <v>3</v>
      </c>
      <c r="BC277" s="437" t="str">
        <f t="shared" si="24"/>
        <v>843</v>
      </c>
      <c r="BD277" s="436" t="s">
        <v>96</v>
      </c>
    </row>
    <row r="278" spans="1:56">
      <c r="A278" s="448"/>
      <c r="B278" s="449"/>
      <c r="C278" s="448"/>
      <c r="D278" s="449"/>
      <c r="E278" s="449"/>
      <c r="F278" s="448"/>
      <c r="G278" s="448"/>
      <c r="H278" s="448"/>
      <c r="I278" s="449"/>
      <c r="J278" s="448"/>
      <c r="K278" s="450"/>
      <c r="L278" s="451"/>
      <c r="M278" s="451"/>
      <c r="N278" s="451"/>
      <c r="O278" s="450"/>
      <c r="P278" s="451"/>
      <c r="Q278" s="450"/>
      <c r="R278" s="454" t="str">
        <f t="shared" si="20"/>
        <v/>
      </c>
      <c r="S278" s="457" t="str">
        <f t="shared" si="22"/>
        <v xml:space="preserve"> </v>
      </c>
      <c r="T278" s="451"/>
      <c r="U278" s="451"/>
      <c r="V278" s="451"/>
      <c r="W278" s="451"/>
      <c r="X278" s="451"/>
      <c r="Y278" s="451"/>
      <c r="Z278" s="446"/>
      <c r="AA278" s="451"/>
      <c r="AB278" s="452"/>
      <c r="AC278" s="450"/>
      <c r="AD278" s="450"/>
      <c r="AE278" s="450"/>
      <c r="AF278" s="451"/>
      <c r="AG278" s="456" t="str">
        <f t="shared" si="21"/>
        <v/>
      </c>
      <c r="AH278" s="457" t="str">
        <f t="shared" si="23"/>
        <v xml:space="preserve"> </v>
      </c>
      <c r="AI278" s="451"/>
      <c r="AZ278" s="436">
        <v>8</v>
      </c>
      <c r="BA278" s="436">
        <v>4</v>
      </c>
      <c r="BB278" s="436">
        <v>2</v>
      </c>
      <c r="BC278" s="437" t="str">
        <f t="shared" si="24"/>
        <v>842</v>
      </c>
      <c r="BD278" s="436" t="s">
        <v>96</v>
      </c>
    </row>
    <row r="279" spans="1:56">
      <c r="A279" s="448"/>
      <c r="B279" s="449"/>
      <c r="C279" s="448"/>
      <c r="D279" s="449"/>
      <c r="E279" s="449"/>
      <c r="F279" s="448"/>
      <c r="G279" s="448"/>
      <c r="H279" s="448"/>
      <c r="I279" s="449"/>
      <c r="J279" s="448"/>
      <c r="K279" s="450"/>
      <c r="L279" s="451"/>
      <c r="M279" s="451"/>
      <c r="N279" s="451"/>
      <c r="O279" s="450"/>
      <c r="P279" s="451"/>
      <c r="Q279" s="450"/>
      <c r="R279" s="454" t="str">
        <f t="shared" si="20"/>
        <v/>
      </c>
      <c r="S279" s="457" t="str">
        <f t="shared" si="22"/>
        <v xml:space="preserve"> </v>
      </c>
      <c r="T279" s="451"/>
      <c r="U279" s="451"/>
      <c r="V279" s="451"/>
      <c r="W279" s="451"/>
      <c r="X279" s="451"/>
      <c r="Y279" s="451"/>
      <c r="Z279" s="446"/>
      <c r="AA279" s="451"/>
      <c r="AB279" s="452"/>
      <c r="AC279" s="450"/>
      <c r="AD279" s="450"/>
      <c r="AE279" s="450"/>
      <c r="AF279" s="451"/>
      <c r="AG279" s="456" t="str">
        <f t="shared" si="21"/>
        <v/>
      </c>
      <c r="AH279" s="457" t="str">
        <f t="shared" si="23"/>
        <v xml:space="preserve"> </v>
      </c>
      <c r="AI279" s="451"/>
      <c r="AZ279" s="436">
        <v>8</v>
      </c>
      <c r="BA279" s="436">
        <v>4</v>
      </c>
      <c r="BB279" s="436">
        <v>1</v>
      </c>
      <c r="BC279" s="437" t="str">
        <f t="shared" si="24"/>
        <v>841</v>
      </c>
      <c r="BD279" s="436" t="s">
        <v>96</v>
      </c>
    </row>
    <row r="280" spans="1:56">
      <c r="A280" s="448"/>
      <c r="B280" s="449"/>
      <c r="C280" s="448"/>
      <c r="D280" s="449"/>
      <c r="E280" s="449"/>
      <c r="F280" s="448"/>
      <c r="G280" s="448"/>
      <c r="H280" s="448"/>
      <c r="I280" s="449"/>
      <c r="J280" s="448"/>
      <c r="K280" s="450"/>
      <c r="L280" s="451"/>
      <c r="M280" s="451"/>
      <c r="N280" s="451"/>
      <c r="O280" s="450"/>
      <c r="P280" s="451"/>
      <c r="Q280" s="450"/>
      <c r="R280" s="454" t="str">
        <f t="shared" si="20"/>
        <v/>
      </c>
      <c r="S280" s="457" t="str">
        <f t="shared" si="22"/>
        <v xml:space="preserve"> </v>
      </c>
      <c r="T280" s="451"/>
      <c r="U280" s="451"/>
      <c r="V280" s="451"/>
      <c r="W280" s="451"/>
      <c r="X280" s="451"/>
      <c r="Y280" s="451"/>
      <c r="Z280" s="446"/>
      <c r="AA280" s="451"/>
      <c r="AB280" s="452"/>
      <c r="AC280" s="450"/>
      <c r="AD280" s="450"/>
      <c r="AE280" s="450"/>
      <c r="AF280" s="451"/>
      <c r="AG280" s="456" t="str">
        <f t="shared" si="21"/>
        <v/>
      </c>
      <c r="AH280" s="457" t="str">
        <f t="shared" si="23"/>
        <v xml:space="preserve"> </v>
      </c>
      <c r="AI280" s="451"/>
      <c r="AZ280" s="436">
        <v>8</v>
      </c>
      <c r="BA280" s="436">
        <v>3</v>
      </c>
      <c r="BB280" s="436">
        <v>10</v>
      </c>
      <c r="BC280" s="437" t="str">
        <f t="shared" si="24"/>
        <v>8310</v>
      </c>
      <c r="BD280" s="436" t="s">
        <v>96</v>
      </c>
    </row>
    <row r="281" spans="1:56">
      <c r="A281" s="448"/>
      <c r="B281" s="449"/>
      <c r="C281" s="448"/>
      <c r="D281" s="449"/>
      <c r="E281" s="449"/>
      <c r="F281" s="448"/>
      <c r="G281" s="448"/>
      <c r="H281" s="448"/>
      <c r="I281" s="449"/>
      <c r="J281" s="448"/>
      <c r="K281" s="450"/>
      <c r="L281" s="451"/>
      <c r="M281" s="451"/>
      <c r="N281" s="451"/>
      <c r="O281" s="450"/>
      <c r="P281" s="451"/>
      <c r="Q281" s="450"/>
      <c r="R281" s="454" t="str">
        <f t="shared" si="20"/>
        <v/>
      </c>
      <c r="S281" s="457" t="str">
        <f t="shared" si="22"/>
        <v xml:space="preserve"> </v>
      </c>
      <c r="T281" s="451"/>
      <c r="U281" s="451"/>
      <c r="V281" s="451"/>
      <c r="W281" s="451"/>
      <c r="X281" s="451"/>
      <c r="Y281" s="451"/>
      <c r="Z281" s="446"/>
      <c r="AA281" s="451"/>
      <c r="AB281" s="452"/>
      <c r="AC281" s="450"/>
      <c r="AD281" s="450"/>
      <c r="AE281" s="450"/>
      <c r="AF281" s="451"/>
      <c r="AG281" s="456" t="str">
        <f t="shared" si="21"/>
        <v/>
      </c>
      <c r="AH281" s="457" t="str">
        <f t="shared" si="23"/>
        <v xml:space="preserve"> </v>
      </c>
      <c r="AI281" s="451"/>
      <c r="AZ281" s="436">
        <v>8</v>
      </c>
      <c r="BA281" s="436">
        <v>3</v>
      </c>
      <c r="BB281" s="436">
        <v>9</v>
      </c>
      <c r="BC281" s="437" t="str">
        <f t="shared" si="24"/>
        <v>839</v>
      </c>
      <c r="BD281" s="436" t="s">
        <v>96</v>
      </c>
    </row>
    <row r="282" spans="1:56">
      <c r="A282" s="448"/>
      <c r="B282" s="449"/>
      <c r="C282" s="448"/>
      <c r="D282" s="449"/>
      <c r="E282" s="449"/>
      <c r="F282" s="448"/>
      <c r="G282" s="448"/>
      <c r="H282" s="448"/>
      <c r="I282" s="449"/>
      <c r="J282" s="448"/>
      <c r="K282" s="450"/>
      <c r="L282" s="451"/>
      <c r="M282" s="451"/>
      <c r="N282" s="451"/>
      <c r="O282" s="450"/>
      <c r="P282" s="451"/>
      <c r="Q282" s="450"/>
      <c r="R282" s="454" t="str">
        <f t="shared" si="20"/>
        <v/>
      </c>
      <c r="S282" s="457" t="str">
        <f t="shared" si="22"/>
        <v xml:space="preserve"> </v>
      </c>
      <c r="T282" s="451"/>
      <c r="U282" s="451"/>
      <c r="V282" s="451"/>
      <c r="W282" s="451"/>
      <c r="X282" s="451"/>
      <c r="Y282" s="451"/>
      <c r="Z282" s="446"/>
      <c r="AA282" s="451"/>
      <c r="AB282" s="452"/>
      <c r="AC282" s="450"/>
      <c r="AD282" s="450"/>
      <c r="AE282" s="450"/>
      <c r="AF282" s="451"/>
      <c r="AG282" s="456" t="str">
        <f t="shared" si="21"/>
        <v/>
      </c>
      <c r="AH282" s="457" t="str">
        <f t="shared" si="23"/>
        <v xml:space="preserve"> </v>
      </c>
      <c r="AI282" s="451"/>
      <c r="AZ282" s="436">
        <v>8</v>
      </c>
      <c r="BA282" s="436">
        <v>3</v>
      </c>
      <c r="BB282" s="436">
        <v>8</v>
      </c>
      <c r="BC282" s="437" t="str">
        <f t="shared" si="24"/>
        <v>838</v>
      </c>
      <c r="BD282" s="436" t="s">
        <v>96</v>
      </c>
    </row>
    <row r="283" spans="1:56">
      <c r="A283" s="448"/>
      <c r="B283" s="449"/>
      <c r="C283" s="448"/>
      <c r="D283" s="449"/>
      <c r="E283" s="449"/>
      <c r="F283" s="448"/>
      <c r="G283" s="448"/>
      <c r="H283" s="448"/>
      <c r="I283" s="449"/>
      <c r="J283" s="448"/>
      <c r="K283" s="450"/>
      <c r="L283" s="451"/>
      <c r="M283" s="451"/>
      <c r="N283" s="451"/>
      <c r="O283" s="450"/>
      <c r="P283" s="451"/>
      <c r="Q283" s="450"/>
      <c r="R283" s="454" t="str">
        <f t="shared" si="20"/>
        <v/>
      </c>
      <c r="S283" s="457" t="str">
        <f t="shared" si="22"/>
        <v xml:space="preserve"> </v>
      </c>
      <c r="T283" s="451"/>
      <c r="U283" s="451"/>
      <c r="V283" s="451"/>
      <c r="W283" s="451"/>
      <c r="X283" s="451"/>
      <c r="Y283" s="451"/>
      <c r="Z283" s="446"/>
      <c r="AA283" s="451"/>
      <c r="AB283" s="452"/>
      <c r="AC283" s="450"/>
      <c r="AD283" s="450"/>
      <c r="AE283" s="450"/>
      <c r="AF283" s="451"/>
      <c r="AG283" s="456" t="str">
        <f t="shared" si="21"/>
        <v/>
      </c>
      <c r="AH283" s="457" t="str">
        <f t="shared" si="23"/>
        <v xml:space="preserve"> </v>
      </c>
      <c r="AI283" s="451"/>
      <c r="AZ283" s="436">
        <v>8</v>
      </c>
      <c r="BA283" s="436">
        <v>3</v>
      </c>
      <c r="BB283" s="436">
        <v>7</v>
      </c>
      <c r="BC283" s="437" t="str">
        <f t="shared" si="24"/>
        <v>837</v>
      </c>
      <c r="BD283" s="436" t="s">
        <v>96</v>
      </c>
    </row>
    <row r="284" spans="1:56">
      <c r="A284" s="448"/>
      <c r="B284" s="449"/>
      <c r="C284" s="448"/>
      <c r="D284" s="449"/>
      <c r="E284" s="449"/>
      <c r="F284" s="448"/>
      <c r="G284" s="448"/>
      <c r="H284" s="448"/>
      <c r="I284" s="449"/>
      <c r="J284" s="448"/>
      <c r="K284" s="450"/>
      <c r="L284" s="451"/>
      <c r="M284" s="451"/>
      <c r="N284" s="451"/>
      <c r="O284" s="450"/>
      <c r="P284" s="451"/>
      <c r="Q284" s="450"/>
      <c r="R284" s="454" t="str">
        <f t="shared" si="20"/>
        <v/>
      </c>
      <c r="S284" s="457" t="str">
        <f t="shared" si="22"/>
        <v xml:space="preserve"> </v>
      </c>
      <c r="T284" s="451"/>
      <c r="U284" s="451"/>
      <c r="V284" s="451"/>
      <c r="W284" s="451"/>
      <c r="X284" s="451"/>
      <c r="Y284" s="451"/>
      <c r="Z284" s="446"/>
      <c r="AA284" s="451"/>
      <c r="AB284" s="452"/>
      <c r="AC284" s="450"/>
      <c r="AD284" s="450"/>
      <c r="AE284" s="450"/>
      <c r="AF284" s="451"/>
      <c r="AG284" s="456" t="str">
        <f t="shared" si="21"/>
        <v/>
      </c>
      <c r="AH284" s="457" t="str">
        <f t="shared" si="23"/>
        <v xml:space="preserve"> </v>
      </c>
      <c r="AI284" s="451"/>
      <c r="AZ284" s="436">
        <v>8</v>
      </c>
      <c r="BA284" s="436">
        <v>3</v>
      </c>
      <c r="BB284" s="436">
        <v>6</v>
      </c>
      <c r="BC284" s="437" t="str">
        <f t="shared" si="24"/>
        <v>836</v>
      </c>
      <c r="BD284" s="436" t="s">
        <v>96</v>
      </c>
    </row>
    <row r="285" spans="1:56">
      <c r="A285" s="448"/>
      <c r="B285" s="449"/>
      <c r="C285" s="448"/>
      <c r="D285" s="449"/>
      <c r="E285" s="449"/>
      <c r="F285" s="448"/>
      <c r="G285" s="448"/>
      <c r="H285" s="448"/>
      <c r="I285" s="449"/>
      <c r="J285" s="448"/>
      <c r="K285" s="450"/>
      <c r="L285" s="451"/>
      <c r="M285" s="451"/>
      <c r="N285" s="451"/>
      <c r="O285" s="450"/>
      <c r="P285" s="451"/>
      <c r="Q285" s="450"/>
      <c r="R285" s="454" t="str">
        <f t="shared" si="20"/>
        <v/>
      </c>
      <c r="S285" s="457" t="str">
        <f t="shared" si="22"/>
        <v xml:space="preserve"> </v>
      </c>
      <c r="T285" s="451"/>
      <c r="U285" s="451"/>
      <c r="V285" s="451"/>
      <c r="W285" s="451"/>
      <c r="X285" s="451"/>
      <c r="Y285" s="451"/>
      <c r="Z285" s="446"/>
      <c r="AA285" s="451"/>
      <c r="AB285" s="452"/>
      <c r="AC285" s="450"/>
      <c r="AD285" s="450"/>
      <c r="AE285" s="450"/>
      <c r="AF285" s="451"/>
      <c r="AG285" s="456" t="str">
        <f t="shared" si="21"/>
        <v/>
      </c>
      <c r="AH285" s="457" t="str">
        <f t="shared" si="23"/>
        <v xml:space="preserve"> </v>
      </c>
      <c r="AI285" s="451"/>
      <c r="AZ285" s="436">
        <v>8</v>
      </c>
      <c r="BA285" s="436">
        <v>3</v>
      </c>
      <c r="BB285" s="436">
        <v>5</v>
      </c>
      <c r="BC285" s="437" t="str">
        <f t="shared" si="24"/>
        <v>835</v>
      </c>
      <c r="BD285" s="436" t="s">
        <v>96</v>
      </c>
    </row>
    <row r="286" spans="1:56">
      <c r="A286" s="448"/>
      <c r="B286" s="449"/>
      <c r="C286" s="448"/>
      <c r="D286" s="449"/>
      <c r="E286" s="449"/>
      <c r="F286" s="448"/>
      <c r="G286" s="448"/>
      <c r="H286" s="448"/>
      <c r="I286" s="449"/>
      <c r="J286" s="448"/>
      <c r="K286" s="450"/>
      <c r="L286" s="451"/>
      <c r="M286" s="451"/>
      <c r="N286" s="451"/>
      <c r="O286" s="450"/>
      <c r="P286" s="451"/>
      <c r="Q286" s="450"/>
      <c r="R286" s="454" t="str">
        <f t="shared" ref="R286:R349" si="25">+K286&amp;O286&amp;Q286</f>
        <v/>
      </c>
      <c r="S286" s="457" t="str">
        <f t="shared" si="22"/>
        <v xml:space="preserve"> </v>
      </c>
      <c r="T286" s="451"/>
      <c r="U286" s="451"/>
      <c r="V286" s="451"/>
      <c r="W286" s="451"/>
      <c r="X286" s="451"/>
      <c r="Y286" s="451"/>
      <c r="Z286" s="446"/>
      <c r="AA286" s="451"/>
      <c r="AB286" s="452"/>
      <c r="AC286" s="450"/>
      <c r="AD286" s="450"/>
      <c r="AE286" s="450"/>
      <c r="AF286" s="451"/>
      <c r="AG286" s="456" t="str">
        <f t="shared" ref="AG286:AG349" si="26">+AC286&amp;AD286&amp;AE286</f>
        <v/>
      </c>
      <c r="AH286" s="457" t="str">
        <f t="shared" si="23"/>
        <v xml:space="preserve"> </v>
      </c>
      <c r="AI286" s="451"/>
      <c r="AZ286" s="436">
        <v>8</v>
      </c>
      <c r="BA286" s="436">
        <v>3</v>
      </c>
      <c r="BB286" s="436">
        <v>4</v>
      </c>
      <c r="BC286" s="437" t="str">
        <f t="shared" si="24"/>
        <v>834</v>
      </c>
      <c r="BD286" s="436" t="s">
        <v>102</v>
      </c>
    </row>
    <row r="287" spans="1:56">
      <c r="A287" s="448"/>
      <c r="B287" s="449"/>
      <c r="C287" s="448"/>
      <c r="D287" s="449"/>
      <c r="E287" s="449"/>
      <c r="F287" s="448"/>
      <c r="G287" s="448"/>
      <c r="H287" s="448"/>
      <c r="I287" s="449"/>
      <c r="J287" s="448"/>
      <c r="K287" s="450"/>
      <c r="L287" s="451"/>
      <c r="M287" s="451"/>
      <c r="N287" s="451"/>
      <c r="O287" s="450"/>
      <c r="P287" s="451"/>
      <c r="Q287" s="450"/>
      <c r="R287" s="454" t="str">
        <f t="shared" si="25"/>
        <v/>
      </c>
      <c r="S287" s="457" t="str">
        <f t="shared" si="22"/>
        <v xml:space="preserve"> </v>
      </c>
      <c r="T287" s="451"/>
      <c r="U287" s="451"/>
      <c r="V287" s="451"/>
      <c r="W287" s="451"/>
      <c r="X287" s="451"/>
      <c r="Y287" s="451"/>
      <c r="Z287" s="446"/>
      <c r="AA287" s="451"/>
      <c r="AB287" s="452"/>
      <c r="AC287" s="450"/>
      <c r="AD287" s="450"/>
      <c r="AE287" s="450"/>
      <c r="AF287" s="451"/>
      <c r="AG287" s="456" t="str">
        <f t="shared" si="26"/>
        <v/>
      </c>
      <c r="AH287" s="457" t="str">
        <f t="shared" si="23"/>
        <v xml:space="preserve"> </v>
      </c>
      <c r="AI287" s="451"/>
      <c r="AZ287" s="436">
        <v>8</v>
      </c>
      <c r="BA287" s="436">
        <v>3</v>
      </c>
      <c r="BB287" s="436">
        <v>3</v>
      </c>
      <c r="BC287" s="437" t="str">
        <f t="shared" si="24"/>
        <v>833</v>
      </c>
      <c r="BD287" s="436" t="s">
        <v>102</v>
      </c>
    </row>
    <row r="288" spans="1:56">
      <c r="A288" s="448"/>
      <c r="B288" s="449"/>
      <c r="C288" s="448"/>
      <c r="D288" s="449"/>
      <c r="E288" s="449"/>
      <c r="F288" s="448"/>
      <c r="G288" s="448"/>
      <c r="H288" s="448"/>
      <c r="I288" s="449"/>
      <c r="J288" s="448"/>
      <c r="K288" s="450"/>
      <c r="L288" s="451"/>
      <c r="M288" s="451"/>
      <c r="N288" s="451"/>
      <c r="O288" s="450"/>
      <c r="P288" s="451"/>
      <c r="Q288" s="450"/>
      <c r="R288" s="454" t="str">
        <f t="shared" si="25"/>
        <v/>
      </c>
      <c r="S288" s="457" t="str">
        <f t="shared" si="22"/>
        <v xml:space="preserve"> </v>
      </c>
      <c r="T288" s="451"/>
      <c r="U288" s="451"/>
      <c r="V288" s="451"/>
      <c r="W288" s="451"/>
      <c r="X288" s="451"/>
      <c r="Y288" s="451"/>
      <c r="Z288" s="446"/>
      <c r="AA288" s="451"/>
      <c r="AB288" s="452"/>
      <c r="AC288" s="450"/>
      <c r="AD288" s="450"/>
      <c r="AE288" s="450"/>
      <c r="AF288" s="451"/>
      <c r="AG288" s="456" t="str">
        <f t="shared" si="26"/>
        <v/>
      </c>
      <c r="AH288" s="457" t="str">
        <f t="shared" si="23"/>
        <v xml:space="preserve"> </v>
      </c>
      <c r="AI288" s="451"/>
      <c r="AZ288" s="436">
        <v>8</v>
      </c>
      <c r="BA288" s="436">
        <v>3</v>
      </c>
      <c r="BB288" s="436">
        <v>2</v>
      </c>
      <c r="BC288" s="437" t="str">
        <f t="shared" si="24"/>
        <v>832</v>
      </c>
      <c r="BD288" s="436" t="s">
        <v>102</v>
      </c>
    </row>
    <row r="289" spans="1:56">
      <c r="A289" s="448"/>
      <c r="B289" s="449"/>
      <c r="C289" s="448"/>
      <c r="D289" s="449"/>
      <c r="E289" s="449"/>
      <c r="F289" s="448"/>
      <c r="G289" s="448"/>
      <c r="H289" s="448"/>
      <c r="I289" s="449"/>
      <c r="J289" s="448"/>
      <c r="K289" s="450"/>
      <c r="L289" s="451"/>
      <c r="M289" s="451"/>
      <c r="N289" s="451"/>
      <c r="O289" s="450"/>
      <c r="P289" s="451"/>
      <c r="Q289" s="450"/>
      <c r="R289" s="454" t="str">
        <f t="shared" si="25"/>
        <v/>
      </c>
      <c r="S289" s="457" t="str">
        <f t="shared" si="22"/>
        <v xml:space="preserve"> </v>
      </c>
      <c r="T289" s="451"/>
      <c r="U289" s="451"/>
      <c r="V289" s="451"/>
      <c r="W289" s="451"/>
      <c r="X289" s="451"/>
      <c r="Y289" s="451"/>
      <c r="Z289" s="446"/>
      <c r="AA289" s="451"/>
      <c r="AB289" s="452"/>
      <c r="AC289" s="450"/>
      <c r="AD289" s="450"/>
      <c r="AE289" s="450"/>
      <c r="AF289" s="451"/>
      <c r="AG289" s="456" t="str">
        <f t="shared" si="26"/>
        <v/>
      </c>
      <c r="AH289" s="457" t="str">
        <f t="shared" si="23"/>
        <v xml:space="preserve"> </v>
      </c>
      <c r="AI289" s="451"/>
      <c r="AZ289" s="436">
        <v>8</v>
      </c>
      <c r="BA289" s="436">
        <v>3</v>
      </c>
      <c r="BB289" s="436">
        <v>1</v>
      </c>
      <c r="BC289" s="437" t="str">
        <f t="shared" si="24"/>
        <v>831</v>
      </c>
      <c r="BD289" s="436" t="s">
        <v>102</v>
      </c>
    </row>
    <row r="290" spans="1:56">
      <c r="A290" s="448"/>
      <c r="B290" s="449"/>
      <c r="C290" s="448"/>
      <c r="D290" s="449"/>
      <c r="E290" s="449"/>
      <c r="F290" s="448"/>
      <c r="G290" s="448"/>
      <c r="H290" s="448"/>
      <c r="I290" s="449"/>
      <c r="J290" s="448"/>
      <c r="K290" s="450"/>
      <c r="L290" s="451"/>
      <c r="M290" s="451"/>
      <c r="N290" s="451"/>
      <c r="O290" s="450"/>
      <c r="P290" s="451"/>
      <c r="Q290" s="450"/>
      <c r="R290" s="454" t="str">
        <f t="shared" si="25"/>
        <v/>
      </c>
      <c r="S290" s="457" t="str">
        <f t="shared" si="22"/>
        <v xml:space="preserve"> </v>
      </c>
      <c r="T290" s="451"/>
      <c r="U290" s="451"/>
      <c r="V290" s="451"/>
      <c r="W290" s="451"/>
      <c r="X290" s="451"/>
      <c r="Y290" s="451"/>
      <c r="Z290" s="446"/>
      <c r="AA290" s="451"/>
      <c r="AB290" s="452"/>
      <c r="AC290" s="450"/>
      <c r="AD290" s="450"/>
      <c r="AE290" s="450"/>
      <c r="AF290" s="451"/>
      <c r="AG290" s="456" t="str">
        <f t="shared" si="26"/>
        <v/>
      </c>
      <c r="AH290" s="457" t="str">
        <f t="shared" si="23"/>
        <v xml:space="preserve"> </v>
      </c>
      <c r="AI290" s="451"/>
      <c r="AZ290" s="436">
        <v>8</v>
      </c>
      <c r="BA290" s="436">
        <v>2</v>
      </c>
      <c r="BB290" s="436">
        <v>10</v>
      </c>
      <c r="BC290" s="437" t="str">
        <f t="shared" si="24"/>
        <v>8210</v>
      </c>
      <c r="BD290" s="436" t="s">
        <v>96</v>
      </c>
    </row>
    <row r="291" spans="1:56">
      <c r="A291" s="448"/>
      <c r="B291" s="449"/>
      <c r="C291" s="448"/>
      <c r="D291" s="449"/>
      <c r="E291" s="449"/>
      <c r="F291" s="448"/>
      <c r="G291" s="448"/>
      <c r="H291" s="448"/>
      <c r="I291" s="449"/>
      <c r="J291" s="448"/>
      <c r="K291" s="450"/>
      <c r="L291" s="451"/>
      <c r="M291" s="451"/>
      <c r="N291" s="451"/>
      <c r="O291" s="450"/>
      <c r="P291" s="451"/>
      <c r="Q291" s="450"/>
      <c r="R291" s="454" t="str">
        <f t="shared" si="25"/>
        <v/>
      </c>
      <c r="S291" s="457" t="str">
        <f t="shared" si="22"/>
        <v xml:space="preserve"> </v>
      </c>
      <c r="T291" s="451"/>
      <c r="U291" s="451"/>
      <c r="V291" s="451"/>
      <c r="W291" s="451"/>
      <c r="X291" s="451"/>
      <c r="Y291" s="451"/>
      <c r="Z291" s="446"/>
      <c r="AA291" s="451"/>
      <c r="AB291" s="452"/>
      <c r="AC291" s="450"/>
      <c r="AD291" s="450"/>
      <c r="AE291" s="450"/>
      <c r="AF291" s="451"/>
      <c r="AG291" s="456" t="str">
        <f t="shared" si="26"/>
        <v/>
      </c>
      <c r="AH291" s="457" t="str">
        <f t="shared" si="23"/>
        <v xml:space="preserve"> </v>
      </c>
      <c r="AI291" s="451"/>
      <c r="AZ291" s="436">
        <v>8</v>
      </c>
      <c r="BA291" s="436">
        <v>2</v>
      </c>
      <c r="BB291" s="436">
        <v>9</v>
      </c>
      <c r="BC291" s="437" t="str">
        <f t="shared" si="24"/>
        <v>829</v>
      </c>
      <c r="BD291" s="436" t="s">
        <v>96</v>
      </c>
    </row>
    <row r="292" spans="1:56">
      <c r="A292" s="448"/>
      <c r="B292" s="449"/>
      <c r="C292" s="448"/>
      <c r="D292" s="449"/>
      <c r="E292" s="449"/>
      <c r="F292" s="448"/>
      <c r="G292" s="448"/>
      <c r="H292" s="448"/>
      <c r="I292" s="449"/>
      <c r="J292" s="448"/>
      <c r="K292" s="450"/>
      <c r="L292" s="451"/>
      <c r="M292" s="451"/>
      <c r="N292" s="451"/>
      <c r="O292" s="450"/>
      <c r="P292" s="451"/>
      <c r="Q292" s="450"/>
      <c r="R292" s="454" t="str">
        <f t="shared" si="25"/>
        <v/>
      </c>
      <c r="S292" s="457" t="str">
        <f t="shared" si="22"/>
        <v xml:space="preserve"> </v>
      </c>
      <c r="T292" s="451"/>
      <c r="U292" s="451"/>
      <c r="V292" s="451"/>
      <c r="W292" s="451"/>
      <c r="X292" s="451"/>
      <c r="Y292" s="451"/>
      <c r="Z292" s="446"/>
      <c r="AA292" s="451"/>
      <c r="AB292" s="452"/>
      <c r="AC292" s="450"/>
      <c r="AD292" s="450"/>
      <c r="AE292" s="450"/>
      <c r="AF292" s="451"/>
      <c r="AG292" s="456" t="str">
        <f t="shared" si="26"/>
        <v/>
      </c>
      <c r="AH292" s="457" t="str">
        <f t="shared" si="23"/>
        <v xml:space="preserve"> </v>
      </c>
      <c r="AI292" s="451"/>
      <c r="AZ292" s="436">
        <v>8</v>
      </c>
      <c r="BA292" s="436">
        <v>2</v>
      </c>
      <c r="BB292" s="436">
        <v>8</v>
      </c>
      <c r="BC292" s="437" t="str">
        <f t="shared" si="24"/>
        <v>828</v>
      </c>
      <c r="BD292" s="436" t="s">
        <v>96</v>
      </c>
    </row>
    <row r="293" spans="1:56">
      <c r="A293" s="448"/>
      <c r="B293" s="449"/>
      <c r="C293" s="448"/>
      <c r="D293" s="449"/>
      <c r="E293" s="449"/>
      <c r="F293" s="448"/>
      <c r="G293" s="448"/>
      <c r="H293" s="448"/>
      <c r="I293" s="449"/>
      <c r="J293" s="448"/>
      <c r="K293" s="450"/>
      <c r="L293" s="451"/>
      <c r="M293" s="451"/>
      <c r="N293" s="451"/>
      <c r="O293" s="450"/>
      <c r="P293" s="451"/>
      <c r="Q293" s="450"/>
      <c r="R293" s="454" t="str">
        <f t="shared" si="25"/>
        <v/>
      </c>
      <c r="S293" s="457" t="str">
        <f t="shared" si="22"/>
        <v xml:space="preserve"> </v>
      </c>
      <c r="T293" s="451"/>
      <c r="U293" s="451"/>
      <c r="V293" s="451"/>
      <c r="W293" s="451"/>
      <c r="X293" s="451"/>
      <c r="Y293" s="451"/>
      <c r="Z293" s="446"/>
      <c r="AA293" s="451"/>
      <c r="AB293" s="452"/>
      <c r="AC293" s="450"/>
      <c r="AD293" s="450"/>
      <c r="AE293" s="450"/>
      <c r="AF293" s="451"/>
      <c r="AG293" s="456" t="str">
        <f t="shared" si="26"/>
        <v/>
      </c>
      <c r="AH293" s="457" t="str">
        <f t="shared" si="23"/>
        <v xml:space="preserve"> </v>
      </c>
      <c r="AI293" s="451"/>
      <c r="AZ293" s="436">
        <v>8</v>
      </c>
      <c r="BA293" s="436">
        <v>2</v>
      </c>
      <c r="BB293" s="436">
        <v>7</v>
      </c>
      <c r="BC293" s="437" t="str">
        <f t="shared" si="24"/>
        <v>827</v>
      </c>
      <c r="BD293" s="436" t="s">
        <v>96</v>
      </c>
    </row>
    <row r="294" spans="1:56">
      <c r="A294" s="448"/>
      <c r="B294" s="449"/>
      <c r="C294" s="448"/>
      <c r="D294" s="449"/>
      <c r="E294" s="449"/>
      <c r="F294" s="448"/>
      <c r="G294" s="448"/>
      <c r="H294" s="448"/>
      <c r="I294" s="449"/>
      <c r="J294" s="448"/>
      <c r="K294" s="450"/>
      <c r="L294" s="451"/>
      <c r="M294" s="451"/>
      <c r="N294" s="451"/>
      <c r="O294" s="450"/>
      <c r="P294" s="451"/>
      <c r="Q294" s="450"/>
      <c r="R294" s="454" t="str">
        <f t="shared" si="25"/>
        <v/>
      </c>
      <c r="S294" s="457" t="str">
        <f t="shared" si="22"/>
        <v xml:space="preserve"> </v>
      </c>
      <c r="T294" s="451"/>
      <c r="U294" s="451"/>
      <c r="V294" s="451"/>
      <c r="W294" s="451"/>
      <c r="X294" s="451"/>
      <c r="Y294" s="451"/>
      <c r="Z294" s="446"/>
      <c r="AA294" s="451"/>
      <c r="AB294" s="452"/>
      <c r="AC294" s="450"/>
      <c r="AD294" s="450"/>
      <c r="AE294" s="450"/>
      <c r="AF294" s="451"/>
      <c r="AG294" s="456" t="str">
        <f t="shared" si="26"/>
        <v/>
      </c>
      <c r="AH294" s="457" t="str">
        <f t="shared" si="23"/>
        <v xml:space="preserve"> </v>
      </c>
      <c r="AI294" s="451"/>
      <c r="AZ294" s="436">
        <v>8</v>
      </c>
      <c r="BA294" s="436">
        <v>2</v>
      </c>
      <c r="BB294" s="436">
        <v>6</v>
      </c>
      <c r="BC294" s="437" t="str">
        <f t="shared" si="24"/>
        <v>826</v>
      </c>
      <c r="BD294" s="436" t="s">
        <v>96</v>
      </c>
    </row>
    <row r="295" spans="1:56">
      <c r="A295" s="448"/>
      <c r="B295" s="449"/>
      <c r="C295" s="448"/>
      <c r="D295" s="449"/>
      <c r="E295" s="449"/>
      <c r="F295" s="448"/>
      <c r="G295" s="448"/>
      <c r="H295" s="448"/>
      <c r="I295" s="449"/>
      <c r="J295" s="448"/>
      <c r="K295" s="450"/>
      <c r="L295" s="451"/>
      <c r="M295" s="451"/>
      <c r="N295" s="451"/>
      <c r="O295" s="450"/>
      <c r="P295" s="451"/>
      <c r="Q295" s="450"/>
      <c r="R295" s="454" t="str">
        <f t="shared" si="25"/>
        <v/>
      </c>
      <c r="S295" s="457" t="str">
        <f t="shared" si="22"/>
        <v xml:space="preserve"> </v>
      </c>
      <c r="T295" s="451"/>
      <c r="U295" s="451"/>
      <c r="V295" s="451"/>
      <c r="W295" s="451"/>
      <c r="X295" s="451"/>
      <c r="Y295" s="451"/>
      <c r="Z295" s="446"/>
      <c r="AA295" s="451"/>
      <c r="AB295" s="452"/>
      <c r="AC295" s="450"/>
      <c r="AD295" s="450"/>
      <c r="AE295" s="450"/>
      <c r="AF295" s="451"/>
      <c r="AG295" s="456" t="str">
        <f t="shared" si="26"/>
        <v/>
      </c>
      <c r="AH295" s="457" t="str">
        <f t="shared" si="23"/>
        <v xml:space="preserve"> </v>
      </c>
      <c r="AI295" s="451"/>
      <c r="AZ295" s="436">
        <v>8</v>
      </c>
      <c r="BA295" s="436">
        <v>2</v>
      </c>
      <c r="BB295" s="436">
        <v>5</v>
      </c>
      <c r="BC295" s="437" t="str">
        <f t="shared" si="24"/>
        <v>825</v>
      </c>
      <c r="BD295" s="436" t="s">
        <v>96</v>
      </c>
    </row>
    <row r="296" spans="1:56">
      <c r="A296" s="448"/>
      <c r="B296" s="449"/>
      <c r="C296" s="448"/>
      <c r="D296" s="449"/>
      <c r="E296" s="449"/>
      <c r="F296" s="448"/>
      <c r="G296" s="448"/>
      <c r="H296" s="448"/>
      <c r="I296" s="449"/>
      <c r="J296" s="448"/>
      <c r="K296" s="450"/>
      <c r="L296" s="451"/>
      <c r="M296" s="451"/>
      <c r="N296" s="451"/>
      <c r="O296" s="450"/>
      <c r="P296" s="451"/>
      <c r="Q296" s="450"/>
      <c r="R296" s="454" t="str">
        <f t="shared" si="25"/>
        <v/>
      </c>
      <c r="S296" s="457" t="str">
        <f t="shared" si="22"/>
        <v xml:space="preserve"> </v>
      </c>
      <c r="T296" s="451"/>
      <c r="U296" s="451"/>
      <c r="V296" s="451"/>
      <c r="W296" s="451"/>
      <c r="X296" s="451"/>
      <c r="Y296" s="451"/>
      <c r="Z296" s="446"/>
      <c r="AA296" s="451"/>
      <c r="AB296" s="452"/>
      <c r="AC296" s="450"/>
      <c r="AD296" s="450"/>
      <c r="AE296" s="450"/>
      <c r="AF296" s="451"/>
      <c r="AG296" s="456" t="str">
        <f t="shared" si="26"/>
        <v/>
      </c>
      <c r="AH296" s="457" t="str">
        <f t="shared" si="23"/>
        <v xml:space="preserve"> </v>
      </c>
      <c r="AI296" s="451"/>
      <c r="AZ296" s="436">
        <v>8</v>
      </c>
      <c r="BA296" s="436">
        <v>2</v>
      </c>
      <c r="BB296" s="436">
        <v>4</v>
      </c>
      <c r="BC296" s="437" t="str">
        <f t="shared" si="24"/>
        <v>824</v>
      </c>
      <c r="BD296" s="436" t="s">
        <v>102</v>
      </c>
    </row>
    <row r="297" spans="1:56">
      <c r="A297" s="448"/>
      <c r="B297" s="449"/>
      <c r="C297" s="448"/>
      <c r="D297" s="449"/>
      <c r="E297" s="449"/>
      <c r="F297" s="448"/>
      <c r="G297" s="448"/>
      <c r="H297" s="448"/>
      <c r="I297" s="449"/>
      <c r="J297" s="448"/>
      <c r="K297" s="450"/>
      <c r="L297" s="451"/>
      <c r="M297" s="451"/>
      <c r="N297" s="451"/>
      <c r="O297" s="450"/>
      <c r="P297" s="451"/>
      <c r="Q297" s="450"/>
      <c r="R297" s="454" t="str">
        <f t="shared" si="25"/>
        <v/>
      </c>
      <c r="S297" s="457" t="str">
        <f t="shared" si="22"/>
        <v xml:space="preserve"> </v>
      </c>
      <c r="T297" s="451"/>
      <c r="U297" s="451"/>
      <c r="V297" s="451"/>
      <c r="W297" s="451"/>
      <c r="X297" s="451"/>
      <c r="Y297" s="451"/>
      <c r="Z297" s="446"/>
      <c r="AA297" s="451"/>
      <c r="AB297" s="452"/>
      <c r="AC297" s="450"/>
      <c r="AD297" s="450"/>
      <c r="AE297" s="450"/>
      <c r="AF297" s="451"/>
      <c r="AG297" s="456" t="str">
        <f t="shared" si="26"/>
        <v/>
      </c>
      <c r="AH297" s="457" t="str">
        <f t="shared" si="23"/>
        <v xml:space="preserve"> </v>
      </c>
      <c r="AI297" s="451"/>
      <c r="AZ297" s="436">
        <v>8</v>
      </c>
      <c r="BA297" s="436">
        <v>2</v>
      </c>
      <c r="BB297" s="436">
        <v>3</v>
      </c>
      <c r="BC297" s="437" t="str">
        <f t="shared" si="24"/>
        <v>823</v>
      </c>
      <c r="BD297" s="436" t="s">
        <v>102</v>
      </c>
    </row>
    <row r="298" spans="1:56">
      <c r="A298" s="448"/>
      <c r="B298" s="449"/>
      <c r="C298" s="448"/>
      <c r="D298" s="449"/>
      <c r="E298" s="449"/>
      <c r="F298" s="448"/>
      <c r="G298" s="448"/>
      <c r="H298" s="448"/>
      <c r="I298" s="449"/>
      <c r="J298" s="448"/>
      <c r="K298" s="450"/>
      <c r="L298" s="451"/>
      <c r="M298" s="451"/>
      <c r="N298" s="451"/>
      <c r="O298" s="450"/>
      <c r="P298" s="451"/>
      <c r="Q298" s="450"/>
      <c r="R298" s="454" t="str">
        <f t="shared" si="25"/>
        <v/>
      </c>
      <c r="S298" s="457" t="str">
        <f t="shared" si="22"/>
        <v xml:space="preserve"> </v>
      </c>
      <c r="T298" s="451"/>
      <c r="U298" s="451"/>
      <c r="V298" s="451"/>
      <c r="W298" s="451"/>
      <c r="X298" s="451"/>
      <c r="Y298" s="451"/>
      <c r="Z298" s="446"/>
      <c r="AA298" s="451"/>
      <c r="AB298" s="452"/>
      <c r="AC298" s="450"/>
      <c r="AD298" s="450"/>
      <c r="AE298" s="450"/>
      <c r="AF298" s="451"/>
      <c r="AG298" s="456" t="str">
        <f t="shared" si="26"/>
        <v/>
      </c>
      <c r="AH298" s="457" t="str">
        <f t="shared" si="23"/>
        <v xml:space="preserve"> </v>
      </c>
      <c r="AI298" s="451"/>
      <c r="AZ298" s="436">
        <v>8</v>
      </c>
      <c r="BA298" s="436">
        <v>2</v>
      </c>
      <c r="BB298" s="436">
        <v>2</v>
      </c>
      <c r="BC298" s="437" t="str">
        <f t="shared" si="24"/>
        <v>822</v>
      </c>
      <c r="BD298" s="436" t="s">
        <v>102</v>
      </c>
    </row>
    <row r="299" spans="1:56">
      <c r="A299" s="448"/>
      <c r="B299" s="449"/>
      <c r="C299" s="448"/>
      <c r="D299" s="449"/>
      <c r="E299" s="449"/>
      <c r="F299" s="448"/>
      <c r="G299" s="448"/>
      <c r="H299" s="448"/>
      <c r="I299" s="449"/>
      <c r="J299" s="448"/>
      <c r="K299" s="450"/>
      <c r="L299" s="451"/>
      <c r="M299" s="451"/>
      <c r="N299" s="451"/>
      <c r="O299" s="450"/>
      <c r="P299" s="451"/>
      <c r="Q299" s="450"/>
      <c r="R299" s="454" t="str">
        <f t="shared" si="25"/>
        <v/>
      </c>
      <c r="S299" s="457" t="str">
        <f t="shared" si="22"/>
        <v xml:space="preserve"> </v>
      </c>
      <c r="T299" s="451"/>
      <c r="U299" s="451"/>
      <c r="V299" s="451"/>
      <c r="W299" s="451"/>
      <c r="X299" s="451"/>
      <c r="Y299" s="451"/>
      <c r="Z299" s="446"/>
      <c r="AA299" s="451"/>
      <c r="AB299" s="452"/>
      <c r="AC299" s="450"/>
      <c r="AD299" s="450"/>
      <c r="AE299" s="450"/>
      <c r="AF299" s="451"/>
      <c r="AG299" s="456" t="str">
        <f t="shared" si="26"/>
        <v/>
      </c>
      <c r="AH299" s="457" t="str">
        <f t="shared" si="23"/>
        <v xml:space="preserve"> </v>
      </c>
      <c r="AI299" s="451"/>
      <c r="AZ299" s="436">
        <v>8</v>
      </c>
      <c r="BA299" s="436">
        <v>2</v>
      </c>
      <c r="BB299" s="436">
        <v>1</v>
      </c>
      <c r="BC299" s="437" t="str">
        <f t="shared" si="24"/>
        <v>821</v>
      </c>
      <c r="BD299" s="436" t="s">
        <v>102</v>
      </c>
    </row>
    <row r="300" spans="1:56">
      <c r="A300" s="448"/>
      <c r="B300" s="449"/>
      <c r="C300" s="448"/>
      <c r="D300" s="449"/>
      <c r="E300" s="449"/>
      <c r="F300" s="448"/>
      <c r="G300" s="448"/>
      <c r="H300" s="448"/>
      <c r="I300" s="449"/>
      <c r="J300" s="448"/>
      <c r="K300" s="450"/>
      <c r="L300" s="451"/>
      <c r="M300" s="451"/>
      <c r="N300" s="451"/>
      <c r="O300" s="450"/>
      <c r="P300" s="451"/>
      <c r="Q300" s="450"/>
      <c r="R300" s="454" t="str">
        <f t="shared" si="25"/>
        <v/>
      </c>
      <c r="S300" s="457" t="str">
        <f t="shared" si="22"/>
        <v xml:space="preserve"> </v>
      </c>
      <c r="T300" s="451"/>
      <c r="U300" s="451"/>
      <c r="V300" s="451"/>
      <c r="W300" s="451"/>
      <c r="X300" s="451"/>
      <c r="Y300" s="451"/>
      <c r="Z300" s="446"/>
      <c r="AA300" s="451"/>
      <c r="AB300" s="452"/>
      <c r="AC300" s="450"/>
      <c r="AD300" s="450"/>
      <c r="AE300" s="450"/>
      <c r="AF300" s="451"/>
      <c r="AG300" s="456" t="str">
        <f t="shared" si="26"/>
        <v/>
      </c>
      <c r="AH300" s="457" t="str">
        <f t="shared" si="23"/>
        <v xml:space="preserve"> </v>
      </c>
      <c r="AI300" s="451"/>
      <c r="AZ300" s="436">
        <v>8</v>
      </c>
      <c r="BA300" s="436">
        <v>1</v>
      </c>
      <c r="BB300" s="436">
        <v>10</v>
      </c>
      <c r="BC300" s="437" t="str">
        <f t="shared" si="24"/>
        <v>8110</v>
      </c>
      <c r="BD300" s="436" t="s">
        <v>102</v>
      </c>
    </row>
    <row r="301" spans="1:56">
      <c r="A301" s="448"/>
      <c r="B301" s="449"/>
      <c r="C301" s="448"/>
      <c r="D301" s="449"/>
      <c r="E301" s="449"/>
      <c r="F301" s="448"/>
      <c r="G301" s="448"/>
      <c r="H301" s="448"/>
      <c r="I301" s="449"/>
      <c r="J301" s="448"/>
      <c r="K301" s="450"/>
      <c r="L301" s="451"/>
      <c r="M301" s="451"/>
      <c r="N301" s="451"/>
      <c r="O301" s="450"/>
      <c r="P301" s="451"/>
      <c r="Q301" s="450"/>
      <c r="R301" s="454" t="str">
        <f t="shared" si="25"/>
        <v/>
      </c>
      <c r="S301" s="457" t="str">
        <f t="shared" si="22"/>
        <v xml:space="preserve"> </v>
      </c>
      <c r="T301" s="451"/>
      <c r="U301" s="451"/>
      <c r="V301" s="451"/>
      <c r="W301" s="451"/>
      <c r="X301" s="451"/>
      <c r="Y301" s="451"/>
      <c r="Z301" s="446"/>
      <c r="AA301" s="451"/>
      <c r="AB301" s="452"/>
      <c r="AC301" s="450"/>
      <c r="AD301" s="450"/>
      <c r="AE301" s="450"/>
      <c r="AF301" s="451"/>
      <c r="AG301" s="456" t="str">
        <f t="shared" si="26"/>
        <v/>
      </c>
      <c r="AH301" s="457" t="str">
        <f t="shared" si="23"/>
        <v xml:space="preserve"> </v>
      </c>
      <c r="AI301" s="451"/>
      <c r="AZ301" s="436">
        <v>8</v>
      </c>
      <c r="BA301" s="436">
        <v>1</v>
      </c>
      <c r="BB301" s="436">
        <v>9</v>
      </c>
      <c r="BC301" s="437" t="str">
        <f t="shared" si="24"/>
        <v>819</v>
      </c>
      <c r="BD301" s="436" t="s">
        <v>102</v>
      </c>
    </row>
    <row r="302" spans="1:56">
      <c r="A302" s="448"/>
      <c r="B302" s="449"/>
      <c r="C302" s="448"/>
      <c r="D302" s="449"/>
      <c r="E302" s="449"/>
      <c r="F302" s="448"/>
      <c r="G302" s="448"/>
      <c r="H302" s="448"/>
      <c r="I302" s="449"/>
      <c r="J302" s="448"/>
      <c r="K302" s="450"/>
      <c r="L302" s="451"/>
      <c r="M302" s="451"/>
      <c r="N302" s="451"/>
      <c r="O302" s="450"/>
      <c r="P302" s="451"/>
      <c r="Q302" s="450"/>
      <c r="R302" s="454" t="str">
        <f t="shared" si="25"/>
        <v/>
      </c>
      <c r="S302" s="457" t="str">
        <f t="shared" si="22"/>
        <v xml:space="preserve"> </v>
      </c>
      <c r="T302" s="451"/>
      <c r="U302" s="451"/>
      <c r="V302" s="451"/>
      <c r="W302" s="451"/>
      <c r="X302" s="451"/>
      <c r="Y302" s="451"/>
      <c r="Z302" s="446"/>
      <c r="AA302" s="451"/>
      <c r="AB302" s="452"/>
      <c r="AC302" s="450"/>
      <c r="AD302" s="450"/>
      <c r="AE302" s="450"/>
      <c r="AF302" s="451"/>
      <c r="AG302" s="456" t="str">
        <f t="shared" si="26"/>
        <v/>
      </c>
      <c r="AH302" s="457" t="str">
        <f t="shared" si="23"/>
        <v xml:space="preserve"> </v>
      </c>
      <c r="AI302" s="451"/>
      <c r="AZ302" s="436">
        <v>8</v>
      </c>
      <c r="BA302" s="436">
        <v>1</v>
      </c>
      <c r="BB302" s="436">
        <v>8</v>
      </c>
      <c r="BC302" s="437" t="str">
        <f t="shared" si="24"/>
        <v>818</v>
      </c>
      <c r="BD302" s="436" t="s">
        <v>102</v>
      </c>
    </row>
    <row r="303" spans="1:56">
      <c r="A303" s="448"/>
      <c r="B303" s="449"/>
      <c r="C303" s="448"/>
      <c r="D303" s="449"/>
      <c r="E303" s="449"/>
      <c r="F303" s="448"/>
      <c r="G303" s="448"/>
      <c r="H303" s="448"/>
      <c r="I303" s="449"/>
      <c r="J303" s="448"/>
      <c r="K303" s="450"/>
      <c r="L303" s="451"/>
      <c r="M303" s="451"/>
      <c r="N303" s="451"/>
      <c r="O303" s="450"/>
      <c r="P303" s="451"/>
      <c r="Q303" s="450"/>
      <c r="R303" s="454" t="str">
        <f t="shared" si="25"/>
        <v/>
      </c>
      <c r="S303" s="457" t="str">
        <f t="shared" si="22"/>
        <v xml:space="preserve"> </v>
      </c>
      <c r="T303" s="451"/>
      <c r="U303" s="451"/>
      <c r="V303" s="451"/>
      <c r="W303" s="451"/>
      <c r="X303" s="451"/>
      <c r="Y303" s="451"/>
      <c r="Z303" s="446"/>
      <c r="AA303" s="451"/>
      <c r="AB303" s="452"/>
      <c r="AC303" s="450"/>
      <c r="AD303" s="450"/>
      <c r="AE303" s="450"/>
      <c r="AF303" s="451"/>
      <c r="AG303" s="456" t="str">
        <f t="shared" si="26"/>
        <v/>
      </c>
      <c r="AH303" s="457" t="str">
        <f t="shared" si="23"/>
        <v xml:space="preserve"> </v>
      </c>
      <c r="AI303" s="451"/>
      <c r="AZ303" s="436">
        <v>8</v>
      </c>
      <c r="BA303" s="436">
        <v>1</v>
      </c>
      <c r="BB303" s="436">
        <v>7</v>
      </c>
      <c r="BC303" s="437" t="str">
        <f t="shared" si="24"/>
        <v>817</v>
      </c>
      <c r="BD303" s="436" t="s">
        <v>102</v>
      </c>
    </row>
    <row r="304" spans="1:56">
      <c r="A304" s="448"/>
      <c r="B304" s="449"/>
      <c r="C304" s="448"/>
      <c r="D304" s="449"/>
      <c r="E304" s="449"/>
      <c r="F304" s="448"/>
      <c r="G304" s="448"/>
      <c r="H304" s="448"/>
      <c r="I304" s="449"/>
      <c r="J304" s="448"/>
      <c r="K304" s="450"/>
      <c r="L304" s="451"/>
      <c r="M304" s="451"/>
      <c r="N304" s="451"/>
      <c r="O304" s="450"/>
      <c r="P304" s="451"/>
      <c r="Q304" s="450"/>
      <c r="R304" s="454" t="str">
        <f t="shared" si="25"/>
        <v/>
      </c>
      <c r="S304" s="457" t="str">
        <f t="shared" si="22"/>
        <v xml:space="preserve"> </v>
      </c>
      <c r="T304" s="451"/>
      <c r="U304" s="451"/>
      <c r="V304" s="451"/>
      <c r="W304" s="451"/>
      <c r="X304" s="451"/>
      <c r="Y304" s="451"/>
      <c r="Z304" s="446"/>
      <c r="AA304" s="451"/>
      <c r="AB304" s="452"/>
      <c r="AC304" s="450"/>
      <c r="AD304" s="450"/>
      <c r="AE304" s="450"/>
      <c r="AF304" s="451"/>
      <c r="AG304" s="456" t="str">
        <f t="shared" si="26"/>
        <v/>
      </c>
      <c r="AH304" s="457" t="str">
        <f t="shared" si="23"/>
        <v xml:space="preserve"> </v>
      </c>
      <c r="AI304" s="451"/>
      <c r="AZ304" s="436">
        <v>8</v>
      </c>
      <c r="BA304" s="436">
        <v>1</v>
      </c>
      <c r="BB304" s="436">
        <v>6</v>
      </c>
      <c r="BC304" s="437" t="str">
        <f t="shared" si="24"/>
        <v>816</v>
      </c>
      <c r="BD304" s="436" t="s">
        <v>102</v>
      </c>
    </row>
    <row r="305" spans="1:56">
      <c r="A305" s="448"/>
      <c r="B305" s="449"/>
      <c r="C305" s="448"/>
      <c r="D305" s="449"/>
      <c r="E305" s="449"/>
      <c r="F305" s="448"/>
      <c r="G305" s="448"/>
      <c r="H305" s="448"/>
      <c r="I305" s="449"/>
      <c r="J305" s="448"/>
      <c r="K305" s="450"/>
      <c r="L305" s="451"/>
      <c r="M305" s="451"/>
      <c r="N305" s="451"/>
      <c r="O305" s="450"/>
      <c r="P305" s="451"/>
      <c r="Q305" s="450"/>
      <c r="R305" s="454" t="str">
        <f t="shared" si="25"/>
        <v/>
      </c>
      <c r="S305" s="457" t="str">
        <f t="shared" si="22"/>
        <v xml:space="preserve"> </v>
      </c>
      <c r="T305" s="451"/>
      <c r="U305" s="451"/>
      <c r="V305" s="451"/>
      <c r="W305" s="451"/>
      <c r="X305" s="451"/>
      <c r="Y305" s="451"/>
      <c r="Z305" s="446"/>
      <c r="AA305" s="451"/>
      <c r="AB305" s="452"/>
      <c r="AC305" s="450"/>
      <c r="AD305" s="450"/>
      <c r="AE305" s="450"/>
      <c r="AF305" s="451"/>
      <c r="AG305" s="456" t="str">
        <f t="shared" si="26"/>
        <v/>
      </c>
      <c r="AH305" s="457" t="str">
        <f t="shared" si="23"/>
        <v xml:space="preserve"> </v>
      </c>
      <c r="AI305" s="451"/>
      <c r="AZ305" s="436">
        <v>8</v>
      </c>
      <c r="BA305" s="436">
        <v>1</v>
      </c>
      <c r="BB305" s="436">
        <v>5</v>
      </c>
      <c r="BC305" s="437" t="str">
        <f t="shared" si="24"/>
        <v>815</v>
      </c>
      <c r="BD305" s="436" t="s">
        <v>102</v>
      </c>
    </row>
    <row r="306" spans="1:56">
      <c r="A306" s="448"/>
      <c r="B306" s="449"/>
      <c r="C306" s="448"/>
      <c r="D306" s="449"/>
      <c r="E306" s="449"/>
      <c r="F306" s="448"/>
      <c r="G306" s="448"/>
      <c r="H306" s="448"/>
      <c r="I306" s="449"/>
      <c r="J306" s="448"/>
      <c r="K306" s="450"/>
      <c r="L306" s="451"/>
      <c r="M306" s="451"/>
      <c r="N306" s="451"/>
      <c r="O306" s="450"/>
      <c r="P306" s="451"/>
      <c r="Q306" s="450"/>
      <c r="R306" s="454" t="str">
        <f t="shared" si="25"/>
        <v/>
      </c>
      <c r="S306" s="457" t="str">
        <f t="shared" si="22"/>
        <v xml:space="preserve"> </v>
      </c>
      <c r="T306" s="451"/>
      <c r="U306" s="451"/>
      <c r="V306" s="451"/>
      <c r="W306" s="451"/>
      <c r="X306" s="451"/>
      <c r="Y306" s="451"/>
      <c r="Z306" s="446"/>
      <c r="AA306" s="451"/>
      <c r="AB306" s="452"/>
      <c r="AC306" s="450"/>
      <c r="AD306" s="450"/>
      <c r="AE306" s="450"/>
      <c r="AF306" s="451"/>
      <c r="AG306" s="456" t="str">
        <f t="shared" si="26"/>
        <v/>
      </c>
      <c r="AH306" s="457" t="str">
        <f t="shared" si="23"/>
        <v xml:space="preserve"> </v>
      </c>
      <c r="AI306" s="451"/>
      <c r="AZ306" s="436">
        <v>8</v>
      </c>
      <c r="BA306" s="436">
        <v>1</v>
      </c>
      <c r="BB306" s="436">
        <v>4</v>
      </c>
      <c r="BC306" s="437" t="str">
        <f t="shared" si="24"/>
        <v>814</v>
      </c>
      <c r="BD306" s="436" t="s">
        <v>102</v>
      </c>
    </row>
    <row r="307" spans="1:56">
      <c r="A307" s="448"/>
      <c r="B307" s="449"/>
      <c r="C307" s="448"/>
      <c r="D307" s="449"/>
      <c r="E307" s="449"/>
      <c r="F307" s="448"/>
      <c r="G307" s="448"/>
      <c r="H307" s="448"/>
      <c r="I307" s="449"/>
      <c r="J307" s="448"/>
      <c r="K307" s="450"/>
      <c r="L307" s="451"/>
      <c r="M307" s="451"/>
      <c r="N307" s="451"/>
      <c r="O307" s="450"/>
      <c r="P307" s="451"/>
      <c r="Q307" s="450"/>
      <c r="R307" s="454" t="str">
        <f t="shared" si="25"/>
        <v/>
      </c>
      <c r="S307" s="457" t="str">
        <f t="shared" si="22"/>
        <v xml:space="preserve"> </v>
      </c>
      <c r="T307" s="451"/>
      <c r="U307" s="451"/>
      <c r="V307" s="451"/>
      <c r="W307" s="451"/>
      <c r="X307" s="451"/>
      <c r="Y307" s="451"/>
      <c r="Z307" s="446"/>
      <c r="AA307" s="451"/>
      <c r="AB307" s="452"/>
      <c r="AC307" s="450"/>
      <c r="AD307" s="450"/>
      <c r="AE307" s="450"/>
      <c r="AF307" s="451"/>
      <c r="AG307" s="456" t="str">
        <f t="shared" si="26"/>
        <v/>
      </c>
      <c r="AH307" s="457" t="str">
        <f t="shared" si="23"/>
        <v xml:space="preserve"> </v>
      </c>
      <c r="AI307" s="451"/>
      <c r="AZ307" s="436">
        <v>8</v>
      </c>
      <c r="BA307" s="436">
        <v>1</v>
      </c>
      <c r="BB307" s="436">
        <v>3</v>
      </c>
      <c r="BC307" s="437" t="str">
        <f t="shared" si="24"/>
        <v>813</v>
      </c>
      <c r="BD307" s="436" t="s">
        <v>102</v>
      </c>
    </row>
    <row r="308" spans="1:56">
      <c r="A308" s="448"/>
      <c r="B308" s="449"/>
      <c r="C308" s="448"/>
      <c r="D308" s="449"/>
      <c r="E308" s="449"/>
      <c r="F308" s="448"/>
      <c r="G308" s="448"/>
      <c r="H308" s="448"/>
      <c r="I308" s="449"/>
      <c r="J308" s="448"/>
      <c r="K308" s="450"/>
      <c r="L308" s="451"/>
      <c r="M308" s="451"/>
      <c r="N308" s="451"/>
      <c r="O308" s="450"/>
      <c r="P308" s="451"/>
      <c r="Q308" s="450"/>
      <c r="R308" s="454" t="str">
        <f t="shared" si="25"/>
        <v/>
      </c>
      <c r="S308" s="457" t="str">
        <f t="shared" si="22"/>
        <v xml:space="preserve"> </v>
      </c>
      <c r="T308" s="451"/>
      <c r="U308" s="451"/>
      <c r="V308" s="451"/>
      <c r="W308" s="451"/>
      <c r="X308" s="451"/>
      <c r="Y308" s="451"/>
      <c r="Z308" s="446"/>
      <c r="AA308" s="451"/>
      <c r="AB308" s="452"/>
      <c r="AC308" s="450"/>
      <c r="AD308" s="450"/>
      <c r="AE308" s="450"/>
      <c r="AF308" s="451"/>
      <c r="AG308" s="456" t="str">
        <f t="shared" si="26"/>
        <v/>
      </c>
      <c r="AH308" s="457" t="str">
        <f t="shared" si="23"/>
        <v xml:space="preserve"> </v>
      </c>
      <c r="AI308" s="451"/>
      <c r="AZ308" s="436">
        <v>8</v>
      </c>
      <c r="BA308" s="436">
        <v>1</v>
      </c>
      <c r="BB308" s="436">
        <v>2</v>
      </c>
      <c r="BC308" s="437" t="str">
        <f t="shared" si="24"/>
        <v>812</v>
      </c>
      <c r="BD308" s="436" t="s">
        <v>102</v>
      </c>
    </row>
    <row r="309" spans="1:56">
      <c r="A309" s="448"/>
      <c r="B309" s="449"/>
      <c r="C309" s="448"/>
      <c r="D309" s="449"/>
      <c r="E309" s="449"/>
      <c r="F309" s="448"/>
      <c r="G309" s="448"/>
      <c r="H309" s="448"/>
      <c r="I309" s="449"/>
      <c r="J309" s="448"/>
      <c r="K309" s="450"/>
      <c r="L309" s="451"/>
      <c r="M309" s="451"/>
      <c r="N309" s="451"/>
      <c r="O309" s="450"/>
      <c r="P309" s="451"/>
      <c r="Q309" s="450"/>
      <c r="R309" s="454" t="str">
        <f t="shared" si="25"/>
        <v/>
      </c>
      <c r="S309" s="457" t="str">
        <f t="shared" si="22"/>
        <v xml:space="preserve"> </v>
      </c>
      <c r="T309" s="451"/>
      <c r="U309" s="451"/>
      <c r="V309" s="451"/>
      <c r="W309" s="451"/>
      <c r="X309" s="451"/>
      <c r="Y309" s="451"/>
      <c r="Z309" s="446"/>
      <c r="AA309" s="451"/>
      <c r="AB309" s="452"/>
      <c r="AC309" s="450"/>
      <c r="AD309" s="450"/>
      <c r="AE309" s="450"/>
      <c r="AF309" s="451"/>
      <c r="AG309" s="456" t="str">
        <f t="shared" si="26"/>
        <v/>
      </c>
      <c r="AH309" s="457" t="str">
        <f t="shared" si="23"/>
        <v xml:space="preserve"> </v>
      </c>
      <c r="AI309" s="451"/>
      <c r="AZ309" s="436">
        <v>8</v>
      </c>
      <c r="BA309" s="436">
        <v>1</v>
      </c>
      <c r="BB309" s="436">
        <v>1</v>
      </c>
      <c r="BC309" s="437" t="str">
        <f t="shared" si="24"/>
        <v>811</v>
      </c>
      <c r="BD309" s="436" t="s">
        <v>102</v>
      </c>
    </row>
    <row r="310" spans="1:56">
      <c r="A310" s="448"/>
      <c r="B310" s="449"/>
      <c r="C310" s="448"/>
      <c r="D310" s="449"/>
      <c r="E310" s="449"/>
      <c r="F310" s="448"/>
      <c r="G310" s="448"/>
      <c r="H310" s="448"/>
      <c r="I310" s="449"/>
      <c r="J310" s="448"/>
      <c r="K310" s="450"/>
      <c r="L310" s="451"/>
      <c r="M310" s="451"/>
      <c r="N310" s="451"/>
      <c r="O310" s="450"/>
      <c r="P310" s="451"/>
      <c r="Q310" s="450"/>
      <c r="R310" s="454" t="str">
        <f t="shared" si="25"/>
        <v/>
      </c>
      <c r="S310" s="457" t="str">
        <f t="shared" si="22"/>
        <v xml:space="preserve"> </v>
      </c>
      <c r="T310" s="451"/>
      <c r="U310" s="451"/>
      <c r="V310" s="451"/>
      <c r="W310" s="451"/>
      <c r="X310" s="451"/>
      <c r="Y310" s="451"/>
      <c r="Z310" s="446"/>
      <c r="AA310" s="451"/>
      <c r="AB310" s="452"/>
      <c r="AC310" s="450"/>
      <c r="AD310" s="450"/>
      <c r="AE310" s="450"/>
      <c r="AF310" s="451"/>
      <c r="AG310" s="456" t="str">
        <f t="shared" si="26"/>
        <v/>
      </c>
      <c r="AH310" s="457" t="str">
        <f t="shared" si="23"/>
        <v xml:space="preserve"> </v>
      </c>
      <c r="AI310" s="451"/>
      <c r="AZ310" s="436">
        <v>7</v>
      </c>
      <c r="BA310" s="436">
        <v>10</v>
      </c>
      <c r="BB310" s="436">
        <v>10</v>
      </c>
      <c r="BC310" s="437" t="str">
        <f t="shared" si="24"/>
        <v>71010</v>
      </c>
      <c r="BD310" s="436" t="s">
        <v>94</v>
      </c>
    </row>
    <row r="311" spans="1:56">
      <c r="A311" s="448"/>
      <c r="B311" s="449"/>
      <c r="C311" s="448"/>
      <c r="D311" s="449"/>
      <c r="E311" s="449"/>
      <c r="F311" s="448"/>
      <c r="G311" s="448"/>
      <c r="H311" s="448"/>
      <c r="I311" s="449"/>
      <c r="J311" s="448"/>
      <c r="K311" s="450"/>
      <c r="L311" s="451"/>
      <c r="M311" s="451"/>
      <c r="N311" s="451"/>
      <c r="O311" s="450"/>
      <c r="P311" s="451"/>
      <c r="Q311" s="450"/>
      <c r="R311" s="454" t="str">
        <f t="shared" si="25"/>
        <v/>
      </c>
      <c r="S311" s="457" t="str">
        <f t="shared" si="22"/>
        <v xml:space="preserve"> </v>
      </c>
      <c r="T311" s="451"/>
      <c r="U311" s="451"/>
      <c r="V311" s="451"/>
      <c r="W311" s="451"/>
      <c r="X311" s="451"/>
      <c r="Y311" s="451"/>
      <c r="Z311" s="446"/>
      <c r="AA311" s="451"/>
      <c r="AB311" s="452"/>
      <c r="AC311" s="450"/>
      <c r="AD311" s="450"/>
      <c r="AE311" s="450"/>
      <c r="AF311" s="451"/>
      <c r="AG311" s="456" t="str">
        <f t="shared" si="26"/>
        <v/>
      </c>
      <c r="AH311" s="457" t="str">
        <f t="shared" si="23"/>
        <v xml:space="preserve"> </v>
      </c>
      <c r="AI311" s="451"/>
      <c r="AZ311" s="436">
        <v>7</v>
      </c>
      <c r="BA311" s="436">
        <v>10</v>
      </c>
      <c r="BB311" s="436">
        <v>9</v>
      </c>
      <c r="BC311" s="437" t="str">
        <f t="shared" si="24"/>
        <v>7109</v>
      </c>
      <c r="BD311" s="436" t="s">
        <v>94</v>
      </c>
    </row>
    <row r="312" spans="1:56">
      <c r="A312" s="448"/>
      <c r="B312" s="449"/>
      <c r="C312" s="448"/>
      <c r="D312" s="449"/>
      <c r="E312" s="449"/>
      <c r="F312" s="448"/>
      <c r="G312" s="448"/>
      <c r="H312" s="448"/>
      <c r="I312" s="449"/>
      <c r="J312" s="448"/>
      <c r="K312" s="450"/>
      <c r="L312" s="451"/>
      <c r="M312" s="451"/>
      <c r="N312" s="451"/>
      <c r="O312" s="450"/>
      <c r="P312" s="451"/>
      <c r="Q312" s="450"/>
      <c r="R312" s="454" t="str">
        <f t="shared" si="25"/>
        <v/>
      </c>
      <c r="S312" s="457" t="str">
        <f t="shared" si="22"/>
        <v xml:space="preserve"> </v>
      </c>
      <c r="T312" s="451"/>
      <c r="U312" s="451"/>
      <c r="V312" s="451"/>
      <c r="W312" s="451"/>
      <c r="X312" s="451"/>
      <c r="Y312" s="451"/>
      <c r="Z312" s="446"/>
      <c r="AA312" s="451"/>
      <c r="AB312" s="452"/>
      <c r="AC312" s="450"/>
      <c r="AD312" s="450"/>
      <c r="AE312" s="450"/>
      <c r="AF312" s="451"/>
      <c r="AG312" s="456" t="str">
        <f t="shared" si="26"/>
        <v/>
      </c>
      <c r="AH312" s="457" t="str">
        <f t="shared" si="23"/>
        <v xml:space="preserve"> </v>
      </c>
      <c r="AI312" s="451"/>
      <c r="AZ312" s="436">
        <v>7</v>
      </c>
      <c r="BA312" s="436">
        <v>10</v>
      </c>
      <c r="BB312" s="436">
        <v>8</v>
      </c>
      <c r="BC312" s="437" t="str">
        <f t="shared" si="24"/>
        <v>7108</v>
      </c>
      <c r="BD312" s="436" t="s">
        <v>94</v>
      </c>
    </row>
    <row r="313" spans="1:56">
      <c r="A313" s="448"/>
      <c r="B313" s="449"/>
      <c r="C313" s="448"/>
      <c r="D313" s="449"/>
      <c r="E313" s="449"/>
      <c r="F313" s="448"/>
      <c r="G313" s="448"/>
      <c r="H313" s="448"/>
      <c r="I313" s="449"/>
      <c r="J313" s="448"/>
      <c r="K313" s="450"/>
      <c r="L313" s="451"/>
      <c r="M313" s="451"/>
      <c r="N313" s="451"/>
      <c r="O313" s="450"/>
      <c r="P313" s="451"/>
      <c r="Q313" s="450"/>
      <c r="R313" s="454" t="str">
        <f t="shared" si="25"/>
        <v/>
      </c>
      <c r="S313" s="457" t="str">
        <f t="shared" si="22"/>
        <v xml:space="preserve"> </v>
      </c>
      <c r="T313" s="451"/>
      <c r="U313" s="451"/>
      <c r="V313" s="451"/>
      <c r="W313" s="451"/>
      <c r="X313" s="451"/>
      <c r="Y313" s="451"/>
      <c r="Z313" s="446"/>
      <c r="AA313" s="451"/>
      <c r="AB313" s="452"/>
      <c r="AC313" s="450"/>
      <c r="AD313" s="450"/>
      <c r="AE313" s="450"/>
      <c r="AF313" s="451"/>
      <c r="AG313" s="456" t="str">
        <f t="shared" si="26"/>
        <v/>
      </c>
      <c r="AH313" s="457" t="str">
        <f t="shared" si="23"/>
        <v xml:space="preserve"> </v>
      </c>
      <c r="AI313" s="451"/>
      <c r="AZ313" s="436">
        <v>7</v>
      </c>
      <c r="BA313" s="436">
        <v>10</v>
      </c>
      <c r="BB313" s="436">
        <v>7</v>
      </c>
      <c r="BC313" s="437" t="str">
        <f t="shared" si="24"/>
        <v>7107</v>
      </c>
      <c r="BD313" s="436" t="s">
        <v>94</v>
      </c>
    </row>
    <row r="314" spans="1:56">
      <c r="A314" s="448"/>
      <c r="B314" s="449"/>
      <c r="C314" s="448"/>
      <c r="D314" s="449"/>
      <c r="E314" s="449"/>
      <c r="F314" s="448"/>
      <c r="G314" s="448"/>
      <c r="H314" s="448"/>
      <c r="I314" s="449"/>
      <c r="J314" s="448"/>
      <c r="K314" s="450"/>
      <c r="L314" s="451"/>
      <c r="M314" s="451"/>
      <c r="N314" s="451"/>
      <c r="O314" s="450"/>
      <c r="P314" s="451"/>
      <c r="Q314" s="450"/>
      <c r="R314" s="454" t="str">
        <f t="shared" si="25"/>
        <v/>
      </c>
      <c r="S314" s="457" t="str">
        <f t="shared" si="22"/>
        <v xml:space="preserve"> </v>
      </c>
      <c r="T314" s="451"/>
      <c r="U314" s="451"/>
      <c r="V314" s="451"/>
      <c r="W314" s="451"/>
      <c r="X314" s="451"/>
      <c r="Y314" s="451"/>
      <c r="Z314" s="446"/>
      <c r="AA314" s="451"/>
      <c r="AB314" s="452"/>
      <c r="AC314" s="450"/>
      <c r="AD314" s="450"/>
      <c r="AE314" s="450"/>
      <c r="AF314" s="451"/>
      <c r="AG314" s="456" t="str">
        <f t="shared" si="26"/>
        <v/>
      </c>
      <c r="AH314" s="457" t="str">
        <f t="shared" si="23"/>
        <v xml:space="preserve"> </v>
      </c>
      <c r="AI314" s="451"/>
      <c r="AZ314" s="436">
        <v>7</v>
      </c>
      <c r="BA314" s="436">
        <v>10</v>
      </c>
      <c r="BB314" s="436">
        <v>6</v>
      </c>
      <c r="BC314" s="437" t="str">
        <f t="shared" si="24"/>
        <v>7106</v>
      </c>
      <c r="BD314" s="436" t="s">
        <v>94</v>
      </c>
    </row>
    <row r="315" spans="1:56">
      <c r="A315" s="448"/>
      <c r="B315" s="449"/>
      <c r="C315" s="448"/>
      <c r="D315" s="449"/>
      <c r="E315" s="449"/>
      <c r="F315" s="448"/>
      <c r="G315" s="448"/>
      <c r="H315" s="448"/>
      <c r="I315" s="449"/>
      <c r="J315" s="448"/>
      <c r="K315" s="450"/>
      <c r="L315" s="451"/>
      <c r="M315" s="451"/>
      <c r="N315" s="451"/>
      <c r="O315" s="450"/>
      <c r="P315" s="451"/>
      <c r="Q315" s="450"/>
      <c r="R315" s="454" t="str">
        <f t="shared" si="25"/>
        <v/>
      </c>
      <c r="S315" s="457" t="str">
        <f t="shared" si="22"/>
        <v xml:space="preserve"> </v>
      </c>
      <c r="T315" s="451"/>
      <c r="U315" s="451"/>
      <c r="V315" s="451"/>
      <c r="W315" s="451"/>
      <c r="X315" s="451"/>
      <c r="Y315" s="451"/>
      <c r="Z315" s="446"/>
      <c r="AA315" s="451"/>
      <c r="AB315" s="452"/>
      <c r="AC315" s="450"/>
      <c r="AD315" s="450"/>
      <c r="AE315" s="450"/>
      <c r="AF315" s="451"/>
      <c r="AG315" s="456" t="str">
        <f t="shared" si="26"/>
        <v/>
      </c>
      <c r="AH315" s="457" t="str">
        <f t="shared" si="23"/>
        <v xml:space="preserve"> </v>
      </c>
      <c r="AI315" s="451"/>
      <c r="AZ315" s="436">
        <v>7</v>
      </c>
      <c r="BA315" s="436">
        <v>10</v>
      </c>
      <c r="BB315" s="436">
        <v>5</v>
      </c>
      <c r="BC315" s="437" t="str">
        <f t="shared" si="24"/>
        <v>7105</v>
      </c>
      <c r="BD315" s="436" t="s">
        <v>94</v>
      </c>
    </row>
    <row r="316" spans="1:56">
      <c r="A316" s="448"/>
      <c r="B316" s="449"/>
      <c r="C316" s="448"/>
      <c r="D316" s="449"/>
      <c r="E316" s="449"/>
      <c r="F316" s="448"/>
      <c r="G316" s="448"/>
      <c r="H316" s="448"/>
      <c r="I316" s="449"/>
      <c r="J316" s="448"/>
      <c r="K316" s="450"/>
      <c r="L316" s="451"/>
      <c r="M316" s="451"/>
      <c r="N316" s="451"/>
      <c r="O316" s="450"/>
      <c r="P316" s="451"/>
      <c r="Q316" s="450"/>
      <c r="R316" s="454" t="str">
        <f t="shared" si="25"/>
        <v/>
      </c>
      <c r="S316" s="457" t="str">
        <f t="shared" si="22"/>
        <v xml:space="preserve"> </v>
      </c>
      <c r="T316" s="451"/>
      <c r="U316" s="451"/>
      <c r="V316" s="451"/>
      <c r="W316" s="451"/>
      <c r="X316" s="451"/>
      <c r="Y316" s="451"/>
      <c r="Z316" s="446"/>
      <c r="AA316" s="451"/>
      <c r="AB316" s="452"/>
      <c r="AC316" s="450"/>
      <c r="AD316" s="450"/>
      <c r="AE316" s="450"/>
      <c r="AF316" s="451"/>
      <c r="AG316" s="456" t="str">
        <f t="shared" si="26"/>
        <v/>
      </c>
      <c r="AH316" s="457" t="str">
        <f t="shared" si="23"/>
        <v xml:space="preserve"> </v>
      </c>
      <c r="AI316" s="451"/>
      <c r="AZ316" s="436">
        <v>7</v>
      </c>
      <c r="BA316" s="436">
        <v>10</v>
      </c>
      <c r="BB316" s="436">
        <v>4</v>
      </c>
      <c r="BC316" s="437" t="str">
        <f t="shared" si="24"/>
        <v>7104</v>
      </c>
      <c r="BD316" s="436" t="s">
        <v>94</v>
      </c>
    </row>
    <row r="317" spans="1:56">
      <c r="A317" s="448"/>
      <c r="B317" s="449"/>
      <c r="C317" s="448"/>
      <c r="D317" s="449"/>
      <c r="E317" s="449"/>
      <c r="F317" s="448"/>
      <c r="G317" s="448"/>
      <c r="H317" s="448"/>
      <c r="I317" s="449"/>
      <c r="J317" s="448"/>
      <c r="K317" s="450"/>
      <c r="L317" s="451"/>
      <c r="M317" s="451"/>
      <c r="N317" s="451"/>
      <c r="O317" s="450"/>
      <c r="P317" s="451"/>
      <c r="Q317" s="450"/>
      <c r="R317" s="454" t="str">
        <f t="shared" si="25"/>
        <v/>
      </c>
      <c r="S317" s="457" t="str">
        <f t="shared" si="22"/>
        <v xml:space="preserve"> </v>
      </c>
      <c r="T317" s="451"/>
      <c r="U317" s="451"/>
      <c r="V317" s="451"/>
      <c r="W317" s="451"/>
      <c r="X317" s="451"/>
      <c r="Y317" s="451"/>
      <c r="Z317" s="446"/>
      <c r="AA317" s="451"/>
      <c r="AB317" s="452"/>
      <c r="AC317" s="450"/>
      <c r="AD317" s="450"/>
      <c r="AE317" s="450"/>
      <c r="AF317" s="451"/>
      <c r="AG317" s="456" t="str">
        <f t="shared" si="26"/>
        <v/>
      </c>
      <c r="AH317" s="457" t="str">
        <f t="shared" si="23"/>
        <v xml:space="preserve"> </v>
      </c>
      <c r="AI317" s="451"/>
      <c r="AZ317" s="436">
        <v>7</v>
      </c>
      <c r="BA317" s="436">
        <v>10</v>
      </c>
      <c r="BB317" s="436">
        <v>3</v>
      </c>
      <c r="BC317" s="437" t="str">
        <f t="shared" si="24"/>
        <v>7103</v>
      </c>
      <c r="BD317" s="436" t="s">
        <v>94</v>
      </c>
    </row>
    <row r="318" spans="1:56">
      <c r="A318" s="448"/>
      <c r="B318" s="449"/>
      <c r="C318" s="448"/>
      <c r="D318" s="449"/>
      <c r="E318" s="449"/>
      <c r="F318" s="448"/>
      <c r="G318" s="448"/>
      <c r="H318" s="448"/>
      <c r="I318" s="449"/>
      <c r="J318" s="448"/>
      <c r="K318" s="450"/>
      <c r="L318" s="451"/>
      <c r="M318" s="451"/>
      <c r="N318" s="451"/>
      <c r="O318" s="450"/>
      <c r="P318" s="451"/>
      <c r="Q318" s="450"/>
      <c r="R318" s="454" t="str">
        <f t="shared" si="25"/>
        <v/>
      </c>
      <c r="S318" s="457" t="str">
        <f t="shared" si="22"/>
        <v xml:space="preserve"> </v>
      </c>
      <c r="T318" s="451"/>
      <c r="U318" s="451"/>
      <c r="V318" s="451"/>
      <c r="W318" s="451"/>
      <c r="X318" s="451"/>
      <c r="Y318" s="451"/>
      <c r="Z318" s="446"/>
      <c r="AA318" s="451"/>
      <c r="AB318" s="452"/>
      <c r="AC318" s="450"/>
      <c r="AD318" s="450"/>
      <c r="AE318" s="450"/>
      <c r="AF318" s="451"/>
      <c r="AG318" s="456" t="str">
        <f t="shared" si="26"/>
        <v/>
      </c>
      <c r="AH318" s="457" t="str">
        <f t="shared" si="23"/>
        <v xml:space="preserve"> </v>
      </c>
      <c r="AI318" s="451"/>
      <c r="AZ318" s="436">
        <v>7</v>
      </c>
      <c r="BA318" s="436">
        <v>10</v>
      </c>
      <c r="BB318" s="436">
        <v>2</v>
      </c>
      <c r="BC318" s="437" t="str">
        <f t="shared" si="24"/>
        <v>7102</v>
      </c>
      <c r="BD318" s="436" t="s">
        <v>94</v>
      </c>
    </row>
    <row r="319" spans="1:56">
      <c r="A319" s="448"/>
      <c r="B319" s="449"/>
      <c r="C319" s="448"/>
      <c r="D319" s="449"/>
      <c r="E319" s="449"/>
      <c r="F319" s="448"/>
      <c r="G319" s="448"/>
      <c r="H319" s="448"/>
      <c r="I319" s="449"/>
      <c r="J319" s="448"/>
      <c r="K319" s="450"/>
      <c r="L319" s="451"/>
      <c r="M319" s="451"/>
      <c r="N319" s="451"/>
      <c r="O319" s="450"/>
      <c r="P319" s="451"/>
      <c r="Q319" s="450"/>
      <c r="R319" s="454" t="str">
        <f t="shared" si="25"/>
        <v/>
      </c>
      <c r="S319" s="457" t="str">
        <f t="shared" si="22"/>
        <v xml:space="preserve"> </v>
      </c>
      <c r="T319" s="451"/>
      <c r="U319" s="451"/>
      <c r="V319" s="451"/>
      <c r="W319" s="451"/>
      <c r="X319" s="451"/>
      <c r="Y319" s="451"/>
      <c r="Z319" s="446"/>
      <c r="AA319" s="451"/>
      <c r="AB319" s="452"/>
      <c r="AC319" s="450"/>
      <c r="AD319" s="450"/>
      <c r="AE319" s="450"/>
      <c r="AF319" s="451"/>
      <c r="AG319" s="456" t="str">
        <f t="shared" si="26"/>
        <v/>
      </c>
      <c r="AH319" s="457" t="str">
        <f t="shared" si="23"/>
        <v xml:space="preserve"> </v>
      </c>
      <c r="AI319" s="451"/>
      <c r="AZ319" s="436">
        <v>7</v>
      </c>
      <c r="BA319" s="436">
        <v>10</v>
      </c>
      <c r="BB319" s="436">
        <v>1</v>
      </c>
      <c r="BC319" s="437" t="str">
        <f t="shared" si="24"/>
        <v>7101</v>
      </c>
      <c r="BD319" s="436" t="s">
        <v>94</v>
      </c>
    </row>
    <row r="320" spans="1:56">
      <c r="A320" s="448"/>
      <c r="B320" s="449"/>
      <c r="C320" s="448"/>
      <c r="D320" s="449"/>
      <c r="E320" s="449"/>
      <c r="F320" s="448"/>
      <c r="G320" s="448"/>
      <c r="H320" s="448"/>
      <c r="I320" s="449"/>
      <c r="J320" s="448"/>
      <c r="K320" s="450"/>
      <c r="L320" s="451"/>
      <c r="M320" s="451"/>
      <c r="N320" s="451"/>
      <c r="O320" s="450"/>
      <c r="P320" s="451"/>
      <c r="Q320" s="450"/>
      <c r="R320" s="454" t="str">
        <f t="shared" si="25"/>
        <v/>
      </c>
      <c r="S320" s="457" t="str">
        <f t="shared" si="22"/>
        <v xml:space="preserve"> </v>
      </c>
      <c r="T320" s="451"/>
      <c r="U320" s="451"/>
      <c r="V320" s="451"/>
      <c r="W320" s="451"/>
      <c r="X320" s="451"/>
      <c r="Y320" s="451"/>
      <c r="Z320" s="446"/>
      <c r="AA320" s="451"/>
      <c r="AB320" s="452"/>
      <c r="AC320" s="450"/>
      <c r="AD320" s="450"/>
      <c r="AE320" s="450"/>
      <c r="AF320" s="451"/>
      <c r="AG320" s="456" t="str">
        <f t="shared" si="26"/>
        <v/>
      </c>
      <c r="AH320" s="457" t="str">
        <f t="shared" si="23"/>
        <v xml:space="preserve"> </v>
      </c>
      <c r="AI320" s="451"/>
      <c r="AZ320" s="436">
        <v>7</v>
      </c>
      <c r="BA320" s="436">
        <v>9</v>
      </c>
      <c r="BB320" s="436">
        <v>10</v>
      </c>
      <c r="BC320" s="437" t="str">
        <f t="shared" si="24"/>
        <v>7910</v>
      </c>
      <c r="BD320" s="436" t="s">
        <v>94</v>
      </c>
    </row>
    <row r="321" spans="1:56">
      <c r="A321" s="448"/>
      <c r="B321" s="449"/>
      <c r="C321" s="448"/>
      <c r="D321" s="449"/>
      <c r="E321" s="449"/>
      <c r="F321" s="448"/>
      <c r="G321" s="448"/>
      <c r="H321" s="448"/>
      <c r="I321" s="449"/>
      <c r="J321" s="448"/>
      <c r="K321" s="450"/>
      <c r="L321" s="451"/>
      <c r="M321" s="451"/>
      <c r="N321" s="451"/>
      <c r="O321" s="450"/>
      <c r="P321" s="451"/>
      <c r="Q321" s="450"/>
      <c r="R321" s="454" t="str">
        <f t="shared" si="25"/>
        <v/>
      </c>
      <c r="S321" s="457" t="str">
        <f t="shared" si="22"/>
        <v xml:space="preserve"> </v>
      </c>
      <c r="T321" s="451"/>
      <c r="U321" s="451"/>
      <c r="V321" s="451"/>
      <c r="W321" s="451"/>
      <c r="X321" s="451"/>
      <c r="Y321" s="451"/>
      <c r="Z321" s="446"/>
      <c r="AA321" s="451"/>
      <c r="AB321" s="452"/>
      <c r="AC321" s="450"/>
      <c r="AD321" s="450"/>
      <c r="AE321" s="450"/>
      <c r="AF321" s="451"/>
      <c r="AG321" s="456" t="str">
        <f t="shared" si="26"/>
        <v/>
      </c>
      <c r="AH321" s="457" t="str">
        <f t="shared" si="23"/>
        <v xml:space="preserve"> </v>
      </c>
      <c r="AI321" s="451"/>
      <c r="AZ321" s="436">
        <v>7</v>
      </c>
      <c r="BA321" s="436">
        <v>9</v>
      </c>
      <c r="BB321" s="436">
        <v>9</v>
      </c>
      <c r="BC321" s="437" t="str">
        <f t="shared" si="24"/>
        <v>799</v>
      </c>
      <c r="BD321" s="436" t="s">
        <v>94</v>
      </c>
    </row>
    <row r="322" spans="1:56">
      <c r="A322" s="448"/>
      <c r="B322" s="449"/>
      <c r="C322" s="448"/>
      <c r="D322" s="449"/>
      <c r="E322" s="449"/>
      <c r="F322" s="448"/>
      <c r="G322" s="448"/>
      <c r="H322" s="448"/>
      <c r="I322" s="449"/>
      <c r="J322" s="448"/>
      <c r="K322" s="450"/>
      <c r="L322" s="451"/>
      <c r="M322" s="451"/>
      <c r="N322" s="451"/>
      <c r="O322" s="450"/>
      <c r="P322" s="451"/>
      <c r="Q322" s="450"/>
      <c r="R322" s="454" t="str">
        <f t="shared" si="25"/>
        <v/>
      </c>
      <c r="S322" s="457" t="str">
        <f t="shared" si="22"/>
        <v xml:space="preserve"> </v>
      </c>
      <c r="T322" s="451"/>
      <c r="U322" s="451"/>
      <c r="V322" s="451"/>
      <c r="W322" s="451"/>
      <c r="X322" s="451"/>
      <c r="Y322" s="451"/>
      <c r="Z322" s="446"/>
      <c r="AA322" s="451"/>
      <c r="AB322" s="452"/>
      <c r="AC322" s="450"/>
      <c r="AD322" s="450"/>
      <c r="AE322" s="450"/>
      <c r="AF322" s="451"/>
      <c r="AG322" s="456" t="str">
        <f t="shared" si="26"/>
        <v/>
      </c>
      <c r="AH322" s="457" t="str">
        <f t="shared" si="23"/>
        <v xml:space="preserve"> </v>
      </c>
      <c r="AI322" s="451"/>
      <c r="AZ322" s="436">
        <v>7</v>
      </c>
      <c r="BA322" s="436">
        <v>9</v>
      </c>
      <c r="BB322" s="436">
        <v>8</v>
      </c>
      <c r="BC322" s="437" t="str">
        <f t="shared" si="24"/>
        <v>798</v>
      </c>
      <c r="BD322" s="436" t="s">
        <v>94</v>
      </c>
    </row>
    <row r="323" spans="1:56">
      <c r="A323" s="448"/>
      <c r="B323" s="449"/>
      <c r="C323" s="448"/>
      <c r="D323" s="449"/>
      <c r="E323" s="449"/>
      <c r="F323" s="448"/>
      <c r="G323" s="448"/>
      <c r="H323" s="448"/>
      <c r="I323" s="449"/>
      <c r="J323" s="448"/>
      <c r="K323" s="450"/>
      <c r="L323" s="451"/>
      <c r="M323" s="451"/>
      <c r="N323" s="451"/>
      <c r="O323" s="450"/>
      <c r="P323" s="451"/>
      <c r="Q323" s="450"/>
      <c r="R323" s="454" t="str">
        <f t="shared" si="25"/>
        <v/>
      </c>
      <c r="S323" s="457" t="str">
        <f t="shared" si="22"/>
        <v xml:space="preserve"> </v>
      </c>
      <c r="T323" s="451"/>
      <c r="U323" s="451"/>
      <c r="V323" s="451"/>
      <c r="W323" s="451"/>
      <c r="X323" s="451"/>
      <c r="Y323" s="451"/>
      <c r="Z323" s="446"/>
      <c r="AA323" s="451"/>
      <c r="AB323" s="452"/>
      <c r="AC323" s="450"/>
      <c r="AD323" s="450"/>
      <c r="AE323" s="450"/>
      <c r="AF323" s="451"/>
      <c r="AG323" s="456" t="str">
        <f t="shared" si="26"/>
        <v/>
      </c>
      <c r="AH323" s="457" t="str">
        <f t="shared" si="23"/>
        <v xml:space="preserve"> </v>
      </c>
      <c r="AI323" s="451"/>
      <c r="AZ323" s="436">
        <v>7</v>
      </c>
      <c r="BA323" s="436">
        <v>9</v>
      </c>
      <c r="BB323" s="436">
        <v>7</v>
      </c>
      <c r="BC323" s="437" t="str">
        <f t="shared" si="24"/>
        <v>797</v>
      </c>
      <c r="BD323" s="436" t="s">
        <v>94</v>
      </c>
    </row>
    <row r="324" spans="1:56">
      <c r="A324" s="448"/>
      <c r="B324" s="449"/>
      <c r="C324" s="448"/>
      <c r="D324" s="449"/>
      <c r="E324" s="449"/>
      <c r="F324" s="448"/>
      <c r="G324" s="448"/>
      <c r="H324" s="448"/>
      <c r="I324" s="449"/>
      <c r="J324" s="448"/>
      <c r="K324" s="450"/>
      <c r="L324" s="451"/>
      <c r="M324" s="451"/>
      <c r="N324" s="451"/>
      <c r="O324" s="450"/>
      <c r="P324" s="451"/>
      <c r="Q324" s="450"/>
      <c r="R324" s="454" t="str">
        <f t="shared" si="25"/>
        <v/>
      </c>
      <c r="S324" s="457" t="str">
        <f t="shared" si="22"/>
        <v xml:space="preserve"> </v>
      </c>
      <c r="T324" s="451"/>
      <c r="U324" s="451"/>
      <c r="V324" s="451"/>
      <c r="W324" s="451"/>
      <c r="X324" s="451"/>
      <c r="Y324" s="451"/>
      <c r="Z324" s="446"/>
      <c r="AA324" s="451"/>
      <c r="AB324" s="452"/>
      <c r="AC324" s="450"/>
      <c r="AD324" s="450"/>
      <c r="AE324" s="450"/>
      <c r="AF324" s="451"/>
      <c r="AG324" s="456" t="str">
        <f t="shared" si="26"/>
        <v/>
      </c>
      <c r="AH324" s="457" t="str">
        <f t="shared" si="23"/>
        <v xml:space="preserve"> </v>
      </c>
      <c r="AI324" s="451"/>
      <c r="AZ324" s="436">
        <v>7</v>
      </c>
      <c r="BA324" s="436">
        <v>9</v>
      </c>
      <c r="BB324" s="436">
        <v>6</v>
      </c>
      <c r="BC324" s="437" t="str">
        <f t="shared" si="24"/>
        <v>796</v>
      </c>
      <c r="BD324" s="436" t="s">
        <v>94</v>
      </c>
    </row>
    <row r="325" spans="1:56">
      <c r="A325" s="448"/>
      <c r="B325" s="449"/>
      <c r="C325" s="448"/>
      <c r="D325" s="449"/>
      <c r="E325" s="449"/>
      <c r="F325" s="448"/>
      <c r="G325" s="448"/>
      <c r="H325" s="448"/>
      <c r="I325" s="449"/>
      <c r="J325" s="448"/>
      <c r="K325" s="450"/>
      <c r="L325" s="451"/>
      <c r="M325" s="451"/>
      <c r="N325" s="451"/>
      <c r="O325" s="450"/>
      <c r="P325" s="451"/>
      <c r="Q325" s="450"/>
      <c r="R325" s="454" t="str">
        <f t="shared" si="25"/>
        <v/>
      </c>
      <c r="S325" s="457" t="str">
        <f t="shared" si="22"/>
        <v xml:space="preserve"> </v>
      </c>
      <c r="T325" s="451"/>
      <c r="U325" s="451"/>
      <c r="V325" s="451"/>
      <c r="W325" s="451"/>
      <c r="X325" s="451"/>
      <c r="Y325" s="451"/>
      <c r="Z325" s="446"/>
      <c r="AA325" s="451"/>
      <c r="AB325" s="452"/>
      <c r="AC325" s="450"/>
      <c r="AD325" s="450"/>
      <c r="AE325" s="450"/>
      <c r="AF325" s="451"/>
      <c r="AG325" s="456" t="str">
        <f t="shared" si="26"/>
        <v/>
      </c>
      <c r="AH325" s="457" t="str">
        <f t="shared" si="23"/>
        <v xml:space="preserve"> </v>
      </c>
      <c r="AI325" s="451"/>
      <c r="AZ325" s="436">
        <v>7</v>
      </c>
      <c r="BA325" s="436">
        <v>9</v>
      </c>
      <c r="BB325" s="436">
        <v>5</v>
      </c>
      <c r="BC325" s="437" t="str">
        <f t="shared" si="24"/>
        <v>795</v>
      </c>
      <c r="BD325" s="436" t="s">
        <v>94</v>
      </c>
    </row>
    <row r="326" spans="1:56">
      <c r="A326" s="448"/>
      <c r="B326" s="449"/>
      <c r="C326" s="448"/>
      <c r="D326" s="449"/>
      <c r="E326" s="449"/>
      <c r="F326" s="448"/>
      <c r="G326" s="448"/>
      <c r="H326" s="448"/>
      <c r="I326" s="449"/>
      <c r="J326" s="448"/>
      <c r="K326" s="450"/>
      <c r="L326" s="451"/>
      <c r="M326" s="451"/>
      <c r="N326" s="451"/>
      <c r="O326" s="450"/>
      <c r="P326" s="451"/>
      <c r="Q326" s="450"/>
      <c r="R326" s="454" t="str">
        <f t="shared" si="25"/>
        <v/>
      </c>
      <c r="S326" s="457" t="str">
        <f t="shared" si="22"/>
        <v xml:space="preserve"> </v>
      </c>
      <c r="T326" s="451"/>
      <c r="U326" s="451"/>
      <c r="V326" s="451"/>
      <c r="W326" s="451"/>
      <c r="X326" s="451"/>
      <c r="Y326" s="451"/>
      <c r="Z326" s="446"/>
      <c r="AA326" s="451"/>
      <c r="AB326" s="452"/>
      <c r="AC326" s="450"/>
      <c r="AD326" s="450"/>
      <c r="AE326" s="450"/>
      <c r="AF326" s="451"/>
      <c r="AG326" s="456" t="str">
        <f t="shared" si="26"/>
        <v/>
      </c>
      <c r="AH326" s="457" t="str">
        <f t="shared" si="23"/>
        <v xml:space="preserve"> </v>
      </c>
      <c r="AI326" s="451"/>
      <c r="AZ326" s="436">
        <v>7</v>
      </c>
      <c r="BA326" s="436">
        <v>9</v>
      </c>
      <c r="BB326" s="436">
        <v>4</v>
      </c>
      <c r="BC326" s="437" t="str">
        <f t="shared" si="24"/>
        <v>794</v>
      </c>
      <c r="BD326" s="436" t="s">
        <v>94</v>
      </c>
    </row>
    <row r="327" spans="1:56">
      <c r="A327" s="448"/>
      <c r="B327" s="449"/>
      <c r="C327" s="448"/>
      <c r="D327" s="449"/>
      <c r="E327" s="449"/>
      <c r="F327" s="448"/>
      <c r="G327" s="448"/>
      <c r="H327" s="448"/>
      <c r="I327" s="449"/>
      <c r="J327" s="448"/>
      <c r="K327" s="450"/>
      <c r="L327" s="451"/>
      <c r="M327" s="451"/>
      <c r="N327" s="451"/>
      <c r="O327" s="450"/>
      <c r="P327" s="451"/>
      <c r="Q327" s="450"/>
      <c r="R327" s="454" t="str">
        <f t="shared" si="25"/>
        <v/>
      </c>
      <c r="S327" s="457" t="str">
        <f t="shared" si="22"/>
        <v xml:space="preserve"> </v>
      </c>
      <c r="T327" s="451"/>
      <c r="U327" s="451"/>
      <c r="V327" s="451"/>
      <c r="W327" s="451"/>
      <c r="X327" s="451"/>
      <c r="Y327" s="451"/>
      <c r="Z327" s="446"/>
      <c r="AA327" s="451"/>
      <c r="AB327" s="452"/>
      <c r="AC327" s="450"/>
      <c r="AD327" s="450"/>
      <c r="AE327" s="450"/>
      <c r="AF327" s="451"/>
      <c r="AG327" s="456" t="str">
        <f t="shared" si="26"/>
        <v/>
      </c>
      <c r="AH327" s="457" t="str">
        <f t="shared" si="23"/>
        <v xml:space="preserve"> </v>
      </c>
      <c r="AI327" s="451"/>
      <c r="AZ327" s="436">
        <v>7</v>
      </c>
      <c r="BA327" s="436">
        <v>9</v>
      </c>
      <c r="BB327" s="436">
        <v>3</v>
      </c>
      <c r="BC327" s="437" t="str">
        <f t="shared" si="24"/>
        <v>793</v>
      </c>
      <c r="BD327" s="436" t="s">
        <v>94</v>
      </c>
    </row>
    <row r="328" spans="1:56">
      <c r="A328" s="448"/>
      <c r="B328" s="449"/>
      <c r="C328" s="448"/>
      <c r="D328" s="449"/>
      <c r="E328" s="449"/>
      <c r="F328" s="448"/>
      <c r="G328" s="448"/>
      <c r="H328" s="448"/>
      <c r="I328" s="449"/>
      <c r="J328" s="448"/>
      <c r="K328" s="450"/>
      <c r="L328" s="451"/>
      <c r="M328" s="451"/>
      <c r="N328" s="451"/>
      <c r="O328" s="450"/>
      <c r="P328" s="451"/>
      <c r="Q328" s="450"/>
      <c r="R328" s="454" t="str">
        <f t="shared" si="25"/>
        <v/>
      </c>
      <c r="S328" s="457" t="str">
        <f t="shared" si="22"/>
        <v xml:space="preserve"> </v>
      </c>
      <c r="T328" s="451"/>
      <c r="U328" s="451"/>
      <c r="V328" s="451"/>
      <c r="W328" s="451"/>
      <c r="X328" s="451"/>
      <c r="Y328" s="451"/>
      <c r="Z328" s="446"/>
      <c r="AA328" s="451"/>
      <c r="AB328" s="452"/>
      <c r="AC328" s="450"/>
      <c r="AD328" s="450"/>
      <c r="AE328" s="450"/>
      <c r="AF328" s="451"/>
      <c r="AG328" s="456" t="str">
        <f t="shared" si="26"/>
        <v/>
      </c>
      <c r="AH328" s="457" t="str">
        <f t="shared" si="23"/>
        <v xml:space="preserve"> </v>
      </c>
      <c r="AI328" s="451"/>
      <c r="AZ328" s="436">
        <v>7</v>
      </c>
      <c r="BA328" s="436">
        <v>9</v>
      </c>
      <c r="BB328" s="436">
        <v>2</v>
      </c>
      <c r="BC328" s="437" t="str">
        <f t="shared" si="24"/>
        <v>792</v>
      </c>
      <c r="BD328" s="436" t="s">
        <v>94</v>
      </c>
    </row>
    <row r="329" spans="1:56">
      <c r="A329" s="448"/>
      <c r="B329" s="449"/>
      <c r="C329" s="448"/>
      <c r="D329" s="449"/>
      <c r="E329" s="449"/>
      <c r="F329" s="448"/>
      <c r="G329" s="448"/>
      <c r="H329" s="448"/>
      <c r="I329" s="449"/>
      <c r="J329" s="448"/>
      <c r="K329" s="450"/>
      <c r="L329" s="451"/>
      <c r="M329" s="451"/>
      <c r="N329" s="451"/>
      <c r="O329" s="450"/>
      <c r="P329" s="451"/>
      <c r="Q329" s="450"/>
      <c r="R329" s="454" t="str">
        <f t="shared" si="25"/>
        <v/>
      </c>
      <c r="S329" s="457" t="str">
        <f t="shared" si="22"/>
        <v xml:space="preserve"> </v>
      </c>
      <c r="T329" s="451"/>
      <c r="U329" s="451"/>
      <c r="V329" s="451"/>
      <c r="W329" s="451"/>
      <c r="X329" s="451"/>
      <c r="Y329" s="451"/>
      <c r="Z329" s="446"/>
      <c r="AA329" s="451"/>
      <c r="AB329" s="452"/>
      <c r="AC329" s="450"/>
      <c r="AD329" s="450"/>
      <c r="AE329" s="450"/>
      <c r="AF329" s="451"/>
      <c r="AG329" s="456" t="str">
        <f t="shared" si="26"/>
        <v/>
      </c>
      <c r="AH329" s="457" t="str">
        <f t="shared" si="23"/>
        <v xml:space="preserve"> </v>
      </c>
      <c r="AI329" s="451"/>
      <c r="AZ329" s="436">
        <v>7</v>
      </c>
      <c r="BA329" s="436">
        <v>9</v>
      </c>
      <c r="BB329" s="436">
        <v>1</v>
      </c>
      <c r="BC329" s="437" t="str">
        <f t="shared" si="24"/>
        <v>791</v>
      </c>
      <c r="BD329" s="436" t="s">
        <v>94</v>
      </c>
    </row>
    <row r="330" spans="1:56">
      <c r="A330" s="448"/>
      <c r="B330" s="449"/>
      <c r="C330" s="448"/>
      <c r="D330" s="449"/>
      <c r="E330" s="449"/>
      <c r="F330" s="448"/>
      <c r="G330" s="448"/>
      <c r="H330" s="448"/>
      <c r="I330" s="449"/>
      <c r="J330" s="448"/>
      <c r="K330" s="450"/>
      <c r="L330" s="451"/>
      <c r="M330" s="451"/>
      <c r="N330" s="451"/>
      <c r="O330" s="450"/>
      <c r="P330" s="451"/>
      <c r="Q330" s="450"/>
      <c r="R330" s="454" t="str">
        <f t="shared" si="25"/>
        <v/>
      </c>
      <c r="S330" s="457" t="str">
        <f t="shared" ref="S330:S393" si="27">_xlfn.IFNA(VLOOKUP(R330,$BC$10:$BD$1009,2,FALSE), " ")</f>
        <v xml:space="preserve"> </v>
      </c>
      <c r="T330" s="451"/>
      <c r="U330" s="451"/>
      <c r="V330" s="451"/>
      <c r="W330" s="451"/>
      <c r="X330" s="451"/>
      <c r="Y330" s="451"/>
      <c r="Z330" s="446"/>
      <c r="AA330" s="451"/>
      <c r="AB330" s="452"/>
      <c r="AC330" s="450"/>
      <c r="AD330" s="450"/>
      <c r="AE330" s="450"/>
      <c r="AF330" s="451"/>
      <c r="AG330" s="456" t="str">
        <f t="shared" si="26"/>
        <v/>
      </c>
      <c r="AH330" s="457" t="str">
        <f t="shared" ref="AH330:AH393" si="28">_xlfn.IFNA(VLOOKUP(AG330,$BC$10:$BD$1009,2,FALSE)," ")</f>
        <v xml:space="preserve"> </v>
      </c>
      <c r="AI330" s="451"/>
      <c r="AZ330" s="436">
        <v>7</v>
      </c>
      <c r="BA330" s="436">
        <v>8</v>
      </c>
      <c r="BB330" s="436">
        <v>10</v>
      </c>
      <c r="BC330" s="437" t="str">
        <f t="shared" si="24"/>
        <v>7810</v>
      </c>
      <c r="BD330" s="436" t="s">
        <v>94</v>
      </c>
    </row>
    <row r="331" spans="1:56">
      <c r="A331" s="448"/>
      <c r="B331" s="449"/>
      <c r="C331" s="448"/>
      <c r="D331" s="449"/>
      <c r="E331" s="449"/>
      <c r="F331" s="448"/>
      <c r="G331" s="448"/>
      <c r="H331" s="448"/>
      <c r="I331" s="449"/>
      <c r="J331" s="448"/>
      <c r="K331" s="450"/>
      <c r="L331" s="451"/>
      <c r="M331" s="451"/>
      <c r="N331" s="451"/>
      <c r="O331" s="450"/>
      <c r="P331" s="451"/>
      <c r="Q331" s="450"/>
      <c r="R331" s="454" t="str">
        <f t="shared" si="25"/>
        <v/>
      </c>
      <c r="S331" s="457" t="str">
        <f t="shared" si="27"/>
        <v xml:space="preserve"> </v>
      </c>
      <c r="T331" s="451"/>
      <c r="U331" s="451"/>
      <c r="V331" s="451"/>
      <c r="W331" s="451"/>
      <c r="X331" s="451"/>
      <c r="Y331" s="451"/>
      <c r="Z331" s="446"/>
      <c r="AA331" s="451"/>
      <c r="AB331" s="452"/>
      <c r="AC331" s="450"/>
      <c r="AD331" s="450"/>
      <c r="AE331" s="450"/>
      <c r="AF331" s="451"/>
      <c r="AG331" s="456" t="str">
        <f t="shared" si="26"/>
        <v/>
      </c>
      <c r="AH331" s="457" t="str">
        <f t="shared" si="28"/>
        <v xml:space="preserve"> </v>
      </c>
      <c r="AI331" s="451"/>
      <c r="AZ331" s="436">
        <v>7</v>
      </c>
      <c r="BA331" s="436">
        <v>8</v>
      </c>
      <c r="BB331" s="436">
        <v>9</v>
      </c>
      <c r="BC331" s="437" t="str">
        <f t="shared" ref="BC331:BC394" si="29">AZ331&amp;BA331&amp;BB331</f>
        <v>789</v>
      </c>
      <c r="BD331" s="436" t="s">
        <v>94</v>
      </c>
    </row>
    <row r="332" spans="1:56">
      <c r="A332" s="448"/>
      <c r="B332" s="449"/>
      <c r="C332" s="448"/>
      <c r="D332" s="449"/>
      <c r="E332" s="449"/>
      <c r="F332" s="448"/>
      <c r="G332" s="448"/>
      <c r="H332" s="448"/>
      <c r="I332" s="449"/>
      <c r="J332" s="448"/>
      <c r="K332" s="450"/>
      <c r="L332" s="451"/>
      <c r="M332" s="451"/>
      <c r="N332" s="451"/>
      <c r="O332" s="450"/>
      <c r="P332" s="451"/>
      <c r="Q332" s="450"/>
      <c r="R332" s="454" t="str">
        <f t="shared" si="25"/>
        <v/>
      </c>
      <c r="S332" s="457" t="str">
        <f t="shared" si="27"/>
        <v xml:space="preserve"> </v>
      </c>
      <c r="T332" s="451"/>
      <c r="U332" s="451"/>
      <c r="V332" s="451"/>
      <c r="W332" s="451"/>
      <c r="X332" s="451"/>
      <c r="Y332" s="451"/>
      <c r="Z332" s="446"/>
      <c r="AA332" s="451"/>
      <c r="AB332" s="452"/>
      <c r="AC332" s="450"/>
      <c r="AD332" s="450"/>
      <c r="AE332" s="450"/>
      <c r="AF332" s="451"/>
      <c r="AG332" s="456" t="str">
        <f t="shared" si="26"/>
        <v/>
      </c>
      <c r="AH332" s="457" t="str">
        <f t="shared" si="28"/>
        <v xml:space="preserve"> </v>
      </c>
      <c r="AI332" s="451"/>
      <c r="AZ332" s="436">
        <v>7</v>
      </c>
      <c r="BA332" s="436">
        <v>8</v>
      </c>
      <c r="BB332" s="436">
        <v>8</v>
      </c>
      <c r="BC332" s="437" t="str">
        <f t="shared" si="29"/>
        <v>788</v>
      </c>
      <c r="BD332" s="436" t="s">
        <v>94</v>
      </c>
    </row>
    <row r="333" spans="1:56">
      <c r="A333" s="448"/>
      <c r="B333" s="449"/>
      <c r="C333" s="448"/>
      <c r="D333" s="449"/>
      <c r="E333" s="449"/>
      <c r="F333" s="448"/>
      <c r="G333" s="448"/>
      <c r="H333" s="448"/>
      <c r="I333" s="449"/>
      <c r="J333" s="448"/>
      <c r="K333" s="450"/>
      <c r="L333" s="451"/>
      <c r="M333" s="451"/>
      <c r="N333" s="451"/>
      <c r="O333" s="450"/>
      <c r="P333" s="451"/>
      <c r="Q333" s="450"/>
      <c r="R333" s="454" t="str">
        <f t="shared" si="25"/>
        <v/>
      </c>
      <c r="S333" s="457" t="str">
        <f t="shared" si="27"/>
        <v xml:space="preserve"> </v>
      </c>
      <c r="T333" s="451"/>
      <c r="U333" s="451"/>
      <c r="V333" s="451"/>
      <c r="W333" s="451"/>
      <c r="X333" s="451"/>
      <c r="Y333" s="451"/>
      <c r="Z333" s="446"/>
      <c r="AA333" s="451"/>
      <c r="AB333" s="452"/>
      <c r="AC333" s="450"/>
      <c r="AD333" s="450"/>
      <c r="AE333" s="450"/>
      <c r="AF333" s="451"/>
      <c r="AG333" s="456" t="str">
        <f t="shared" si="26"/>
        <v/>
      </c>
      <c r="AH333" s="457" t="str">
        <f t="shared" si="28"/>
        <v xml:space="preserve"> </v>
      </c>
      <c r="AI333" s="451"/>
      <c r="AZ333" s="436">
        <v>7</v>
      </c>
      <c r="BA333" s="436">
        <v>8</v>
      </c>
      <c r="BB333" s="436">
        <v>7</v>
      </c>
      <c r="BC333" s="437" t="str">
        <f t="shared" si="29"/>
        <v>787</v>
      </c>
      <c r="BD333" s="436" t="s">
        <v>94</v>
      </c>
    </row>
    <row r="334" spans="1:56">
      <c r="A334" s="448"/>
      <c r="B334" s="449"/>
      <c r="C334" s="448"/>
      <c r="D334" s="449"/>
      <c r="E334" s="449"/>
      <c r="F334" s="448"/>
      <c r="G334" s="448"/>
      <c r="H334" s="448"/>
      <c r="I334" s="449"/>
      <c r="J334" s="448"/>
      <c r="K334" s="450"/>
      <c r="L334" s="451"/>
      <c r="M334" s="451"/>
      <c r="N334" s="451"/>
      <c r="O334" s="450"/>
      <c r="P334" s="451"/>
      <c r="Q334" s="450"/>
      <c r="R334" s="454" t="str">
        <f t="shared" si="25"/>
        <v/>
      </c>
      <c r="S334" s="457" t="str">
        <f t="shared" si="27"/>
        <v xml:space="preserve"> </v>
      </c>
      <c r="T334" s="451"/>
      <c r="U334" s="451"/>
      <c r="V334" s="451"/>
      <c r="W334" s="451"/>
      <c r="X334" s="451"/>
      <c r="Y334" s="451"/>
      <c r="Z334" s="446"/>
      <c r="AA334" s="451"/>
      <c r="AB334" s="452"/>
      <c r="AC334" s="450"/>
      <c r="AD334" s="450"/>
      <c r="AE334" s="450"/>
      <c r="AF334" s="451"/>
      <c r="AG334" s="456" t="str">
        <f t="shared" si="26"/>
        <v/>
      </c>
      <c r="AH334" s="457" t="str">
        <f t="shared" si="28"/>
        <v xml:space="preserve"> </v>
      </c>
      <c r="AI334" s="451"/>
      <c r="AZ334" s="436">
        <v>7</v>
      </c>
      <c r="BA334" s="436">
        <v>8</v>
      </c>
      <c r="BB334" s="436">
        <v>6</v>
      </c>
      <c r="BC334" s="437" t="str">
        <f t="shared" si="29"/>
        <v>786</v>
      </c>
      <c r="BD334" s="436" t="s">
        <v>94</v>
      </c>
    </row>
    <row r="335" spans="1:56">
      <c r="A335" s="448"/>
      <c r="B335" s="449"/>
      <c r="C335" s="448"/>
      <c r="D335" s="449"/>
      <c r="E335" s="449"/>
      <c r="F335" s="448"/>
      <c r="G335" s="448"/>
      <c r="H335" s="448"/>
      <c r="I335" s="449"/>
      <c r="J335" s="448"/>
      <c r="K335" s="450"/>
      <c r="L335" s="451"/>
      <c r="M335" s="451"/>
      <c r="N335" s="451"/>
      <c r="O335" s="450"/>
      <c r="P335" s="451"/>
      <c r="Q335" s="450"/>
      <c r="R335" s="454" t="str">
        <f t="shared" si="25"/>
        <v/>
      </c>
      <c r="S335" s="457" t="str">
        <f t="shared" si="27"/>
        <v xml:space="preserve"> </v>
      </c>
      <c r="T335" s="451"/>
      <c r="U335" s="451"/>
      <c r="V335" s="451"/>
      <c r="W335" s="451"/>
      <c r="X335" s="451"/>
      <c r="Y335" s="451"/>
      <c r="Z335" s="446"/>
      <c r="AA335" s="451"/>
      <c r="AB335" s="452"/>
      <c r="AC335" s="450"/>
      <c r="AD335" s="450"/>
      <c r="AE335" s="450"/>
      <c r="AF335" s="451"/>
      <c r="AG335" s="456" t="str">
        <f t="shared" si="26"/>
        <v/>
      </c>
      <c r="AH335" s="457" t="str">
        <f t="shared" si="28"/>
        <v xml:space="preserve"> </v>
      </c>
      <c r="AI335" s="451"/>
      <c r="AZ335" s="436">
        <v>7</v>
      </c>
      <c r="BA335" s="436">
        <v>8</v>
      </c>
      <c r="BB335" s="436">
        <v>5</v>
      </c>
      <c r="BC335" s="437" t="str">
        <f t="shared" si="29"/>
        <v>785</v>
      </c>
      <c r="BD335" s="436" t="s">
        <v>94</v>
      </c>
    </row>
    <row r="336" spans="1:56">
      <c r="A336" s="448"/>
      <c r="B336" s="449"/>
      <c r="C336" s="448"/>
      <c r="D336" s="449"/>
      <c r="E336" s="449"/>
      <c r="F336" s="448"/>
      <c r="G336" s="448"/>
      <c r="H336" s="448"/>
      <c r="I336" s="449"/>
      <c r="J336" s="448"/>
      <c r="K336" s="450"/>
      <c r="L336" s="451"/>
      <c r="M336" s="451"/>
      <c r="N336" s="451"/>
      <c r="O336" s="450"/>
      <c r="P336" s="451"/>
      <c r="Q336" s="450"/>
      <c r="R336" s="454" t="str">
        <f t="shared" si="25"/>
        <v/>
      </c>
      <c r="S336" s="457" t="str">
        <f t="shared" si="27"/>
        <v xml:space="preserve"> </v>
      </c>
      <c r="T336" s="451"/>
      <c r="U336" s="451"/>
      <c r="V336" s="451"/>
      <c r="W336" s="451"/>
      <c r="X336" s="451"/>
      <c r="Y336" s="451"/>
      <c r="Z336" s="446"/>
      <c r="AA336" s="451"/>
      <c r="AB336" s="452"/>
      <c r="AC336" s="450"/>
      <c r="AD336" s="450"/>
      <c r="AE336" s="450"/>
      <c r="AF336" s="451"/>
      <c r="AG336" s="456" t="str">
        <f t="shared" si="26"/>
        <v/>
      </c>
      <c r="AH336" s="457" t="str">
        <f t="shared" si="28"/>
        <v xml:space="preserve"> </v>
      </c>
      <c r="AI336" s="451"/>
      <c r="AZ336" s="436">
        <v>7</v>
      </c>
      <c r="BA336" s="436">
        <v>8</v>
      </c>
      <c r="BB336" s="436">
        <v>4</v>
      </c>
      <c r="BC336" s="437" t="str">
        <f t="shared" si="29"/>
        <v>784</v>
      </c>
      <c r="BD336" s="436" t="s">
        <v>94</v>
      </c>
    </row>
    <row r="337" spans="1:56">
      <c r="A337" s="448"/>
      <c r="B337" s="449"/>
      <c r="C337" s="448"/>
      <c r="D337" s="449"/>
      <c r="E337" s="449"/>
      <c r="F337" s="448"/>
      <c r="G337" s="448"/>
      <c r="H337" s="448"/>
      <c r="I337" s="449"/>
      <c r="J337" s="448"/>
      <c r="K337" s="450"/>
      <c r="L337" s="451"/>
      <c r="M337" s="451"/>
      <c r="N337" s="451"/>
      <c r="O337" s="450"/>
      <c r="P337" s="451"/>
      <c r="Q337" s="450"/>
      <c r="R337" s="454" t="str">
        <f t="shared" si="25"/>
        <v/>
      </c>
      <c r="S337" s="457" t="str">
        <f t="shared" si="27"/>
        <v xml:space="preserve"> </v>
      </c>
      <c r="T337" s="451"/>
      <c r="U337" s="451"/>
      <c r="V337" s="451"/>
      <c r="W337" s="451"/>
      <c r="X337" s="451"/>
      <c r="Y337" s="451"/>
      <c r="Z337" s="446"/>
      <c r="AA337" s="451"/>
      <c r="AB337" s="452"/>
      <c r="AC337" s="450"/>
      <c r="AD337" s="450"/>
      <c r="AE337" s="450"/>
      <c r="AF337" s="451"/>
      <c r="AG337" s="456" t="str">
        <f t="shared" si="26"/>
        <v/>
      </c>
      <c r="AH337" s="457" t="str">
        <f t="shared" si="28"/>
        <v xml:space="preserve"> </v>
      </c>
      <c r="AI337" s="451"/>
      <c r="AZ337" s="436">
        <v>7</v>
      </c>
      <c r="BA337" s="436">
        <v>8</v>
      </c>
      <c r="BB337" s="436">
        <v>3</v>
      </c>
      <c r="BC337" s="437" t="str">
        <f t="shared" si="29"/>
        <v>783</v>
      </c>
      <c r="BD337" s="436" t="s">
        <v>94</v>
      </c>
    </row>
    <row r="338" spans="1:56">
      <c r="A338" s="448"/>
      <c r="B338" s="449"/>
      <c r="C338" s="448"/>
      <c r="D338" s="449"/>
      <c r="E338" s="449"/>
      <c r="F338" s="448"/>
      <c r="G338" s="448"/>
      <c r="H338" s="448"/>
      <c r="I338" s="449"/>
      <c r="J338" s="448"/>
      <c r="K338" s="450"/>
      <c r="L338" s="451"/>
      <c r="M338" s="451"/>
      <c r="N338" s="451"/>
      <c r="O338" s="450"/>
      <c r="P338" s="451"/>
      <c r="Q338" s="450"/>
      <c r="R338" s="454" t="str">
        <f t="shared" si="25"/>
        <v/>
      </c>
      <c r="S338" s="457" t="str">
        <f t="shared" si="27"/>
        <v xml:space="preserve"> </v>
      </c>
      <c r="T338" s="451"/>
      <c r="U338" s="451"/>
      <c r="V338" s="451"/>
      <c r="W338" s="451"/>
      <c r="X338" s="451"/>
      <c r="Y338" s="451"/>
      <c r="Z338" s="446"/>
      <c r="AA338" s="451"/>
      <c r="AB338" s="452"/>
      <c r="AC338" s="450"/>
      <c r="AD338" s="450"/>
      <c r="AE338" s="450"/>
      <c r="AF338" s="451"/>
      <c r="AG338" s="456" t="str">
        <f t="shared" si="26"/>
        <v/>
      </c>
      <c r="AH338" s="457" t="str">
        <f t="shared" si="28"/>
        <v xml:space="preserve"> </v>
      </c>
      <c r="AI338" s="451"/>
      <c r="AZ338" s="436">
        <v>7</v>
      </c>
      <c r="BA338" s="436">
        <v>8</v>
      </c>
      <c r="BB338" s="436">
        <v>2</v>
      </c>
      <c r="BC338" s="437" t="str">
        <f t="shared" si="29"/>
        <v>782</v>
      </c>
      <c r="BD338" s="436" t="s">
        <v>94</v>
      </c>
    </row>
    <row r="339" spans="1:56">
      <c r="A339" s="448"/>
      <c r="B339" s="449"/>
      <c r="C339" s="448"/>
      <c r="D339" s="449"/>
      <c r="E339" s="449"/>
      <c r="F339" s="448"/>
      <c r="G339" s="448"/>
      <c r="H339" s="448"/>
      <c r="I339" s="449"/>
      <c r="J339" s="448"/>
      <c r="K339" s="450"/>
      <c r="L339" s="451"/>
      <c r="M339" s="451"/>
      <c r="N339" s="451"/>
      <c r="O339" s="450"/>
      <c r="P339" s="451"/>
      <c r="Q339" s="450"/>
      <c r="R339" s="454" t="str">
        <f t="shared" si="25"/>
        <v/>
      </c>
      <c r="S339" s="457" t="str">
        <f t="shared" si="27"/>
        <v xml:space="preserve"> </v>
      </c>
      <c r="T339" s="451"/>
      <c r="U339" s="451"/>
      <c r="V339" s="451"/>
      <c r="W339" s="451"/>
      <c r="X339" s="451"/>
      <c r="Y339" s="451"/>
      <c r="Z339" s="446"/>
      <c r="AA339" s="451"/>
      <c r="AB339" s="452"/>
      <c r="AC339" s="450"/>
      <c r="AD339" s="450"/>
      <c r="AE339" s="450"/>
      <c r="AF339" s="451"/>
      <c r="AG339" s="456" t="str">
        <f t="shared" si="26"/>
        <v/>
      </c>
      <c r="AH339" s="457" t="str">
        <f t="shared" si="28"/>
        <v xml:space="preserve"> </v>
      </c>
      <c r="AI339" s="451"/>
      <c r="AZ339" s="436">
        <v>7</v>
      </c>
      <c r="BA339" s="436">
        <v>8</v>
      </c>
      <c r="BB339" s="436">
        <v>1</v>
      </c>
      <c r="BC339" s="437" t="str">
        <f t="shared" si="29"/>
        <v>781</v>
      </c>
      <c r="BD339" s="436" t="s">
        <v>94</v>
      </c>
    </row>
    <row r="340" spans="1:56">
      <c r="A340" s="448"/>
      <c r="B340" s="449"/>
      <c r="C340" s="448"/>
      <c r="D340" s="449"/>
      <c r="E340" s="449"/>
      <c r="F340" s="448"/>
      <c r="G340" s="448"/>
      <c r="H340" s="448"/>
      <c r="I340" s="449"/>
      <c r="J340" s="448"/>
      <c r="K340" s="450"/>
      <c r="L340" s="451"/>
      <c r="M340" s="451"/>
      <c r="N340" s="451"/>
      <c r="O340" s="450"/>
      <c r="P340" s="451"/>
      <c r="Q340" s="450"/>
      <c r="R340" s="454" t="str">
        <f t="shared" si="25"/>
        <v/>
      </c>
      <c r="S340" s="457" t="str">
        <f t="shared" si="27"/>
        <v xml:space="preserve"> </v>
      </c>
      <c r="T340" s="451"/>
      <c r="U340" s="451"/>
      <c r="V340" s="451"/>
      <c r="W340" s="451"/>
      <c r="X340" s="451"/>
      <c r="Y340" s="451"/>
      <c r="Z340" s="446"/>
      <c r="AA340" s="451"/>
      <c r="AB340" s="452"/>
      <c r="AC340" s="450"/>
      <c r="AD340" s="450"/>
      <c r="AE340" s="450"/>
      <c r="AF340" s="451"/>
      <c r="AG340" s="456" t="str">
        <f t="shared" si="26"/>
        <v/>
      </c>
      <c r="AH340" s="457" t="str">
        <f t="shared" si="28"/>
        <v xml:space="preserve"> </v>
      </c>
      <c r="AI340" s="451"/>
      <c r="AZ340" s="436">
        <v>7</v>
      </c>
      <c r="BA340" s="436">
        <v>7</v>
      </c>
      <c r="BB340" s="436">
        <v>10</v>
      </c>
      <c r="BC340" s="437" t="str">
        <f t="shared" si="29"/>
        <v>7710</v>
      </c>
      <c r="BD340" s="436" t="s">
        <v>94</v>
      </c>
    </row>
    <row r="341" spans="1:56">
      <c r="A341" s="448"/>
      <c r="B341" s="449"/>
      <c r="C341" s="448"/>
      <c r="D341" s="449"/>
      <c r="E341" s="449"/>
      <c r="F341" s="448"/>
      <c r="G341" s="448"/>
      <c r="H341" s="448"/>
      <c r="I341" s="449"/>
      <c r="J341" s="448"/>
      <c r="K341" s="450"/>
      <c r="L341" s="451"/>
      <c r="M341" s="451"/>
      <c r="N341" s="451"/>
      <c r="O341" s="450"/>
      <c r="P341" s="451"/>
      <c r="Q341" s="450"/>
      <c r="R341" s="454" t="str">
        <f t="shared" si="25"/>
        <v/>
      </c>
      <c r="S341" s="457" t="str">
        <f t="shared" si="27"/>
        <v xml:space="preserve"> </v>
      </c>
      <c r="T341" s="451"/>
      <c r="U341" s="451"/>
      <c r="V341" s="451"/>
      <c r="W341" s="451"/>
      <c r="X341" s="451"/>
      <c r="Y341" s="451"/>
      <c r="Z341" s="446"/>
      <c r="AA341" s="451"/>
      <c r="AB341" s="452"/>
      <c r="AC341" s="450"/>
      <c r="AD341" s="450"/>
      <c r="AE341" s="450"/>
      <c r="AF341" s="451"/>
      <c r="AG341" s="456" t="str">
        <f t="shared" si="26"/>
        <v/>
      </c>
      <c r="AH341" s="457" t="str">
        <f t="shared" si="28"/>
        <v xml:space="preserve"> </v>
      </c>
      <c r="AI341" s="451"/>
      <c r="AZ341" s="436">
        <v>7</v>
      </c>
      <c r="BA341" s="436">
        <v>7</v>
      </c>
      <c r="BB341" s="436">
        <v>9</v>
      </c>
      <c r="BC341" s="437" t="str">
        <f t="shared" si="29"/>
        <v>779</v>
      </c>
      <c r="BD341" s="436" t="s">
        <v>94</v>
      </c>
    </row>
    <row r="342" spans="1:56">
      <c r="A342" s="448"/>
      <c r="B342" s="449"/>
      <c r="C342" s="448"/>
      <c r="D342" s="449"/>
      <c r="E342" s="449"/>
      <c r="F342" s="448"/>
      <c r="G342" s="448"/>
      <c r="H342" s="448"/>
      <c r="I342" s="449"/>
      <c r="J342" s="448"/>
      <c r="K342" s="450"/>
      <c r="L342" s="451"/>
      <c r="M342" s="451"/>
      <c r="N342" s="451"/>
      <c r="O342" s="450"/>
      <c r="P342" s="451"/>
      <c r="Q342" s="450"/>
      <c r="R342" s="454" t="str">
        <f t="shared" si="25"/>
        <v/>
      </c>
      <c r="S342" s="457" t="str">
        <f t="shared" si="27"/>
        <v xml:space="preserve"> </v>
      </c>
      <c r="T342" s="451"/>
      <c r="U342" s="451"/>
      <c r="V342" s="451"/>
      <c r="W342" s="451"/>
      <c r="X342" s="451"/>
      <c r="Y342" s="451"/>
      <c r="Z342" s="446"/>
      <c r="AA342" s="451"/>
      <c r="AB342" s="452"/>
      <c r="AC342" s="450"/>
      <c r="AD342" s="450"/>
      <c r="AE342" s="450"/>
      <c r="AF342" s="451"/>
      <c r="AG342" s="456" t="str">
        <f t="shared" si="26"/>
        <v/>
      </c>
      <c r="AH342" s="457" t="str">
        <f t="shared" si="28"/>
        <v xml:space="preserve"> </v>
      </c>
      <c r="AI342" s="451"/>
      <c r="AZ342" s="436">
        <v>7</v>
      </c>
      <c r="BA342" s="436">
        <v>7</v>
      </c>
      <c r="BB342" s="436">
        <v>8</v>
      </c>
      <c r="BC342" s="437" t="str">
        <f t="shared" si="29"/>
        <v>778</v>
      </c>
      <c r="BD342" s="436" t="s">
        <v>94</v>
      </c>
    </row>
    <row r="343" spans="1:56">
      <c r="A343" s="448"/>
      <c r="B343" s="449"/>
      <c r="C343" s="448"/>
      <c r="D343" s="449"/>
      <c r="E343" s="449"/>
      <c r="F343" s="448"/>
      <c r="G343" s="448"/>
      <c r="H343" s="448"/>
      <c r="I343" s="449"/>
      <c r="J343" s="448"/>
      <c r="K343" s="450"/>
      <c r="L343" s="451"/>
      <c r="M343" s="451"/>
      <c r="N343" s="451"/>
      <c r="O343" s="450"/>
      <c r="P343" s="451"/>
      <c r="Q343" s="450"/>
      <c r="R343" s="454" t="str">
        <f t="shared" si="25"/>
        <v/>
      </c>
      <c r="S343" s="457" t="str">
        <f t="shared" si="27"/>
        <v xml:space="preserve"> </v>
      </c>
      <c r="T343" s="451"/>
      <c r="U343" s="451"/>
      <c r="V343" s="451"/>
      <c r="W343" s="451"/>
      <c r="X343" s="451"/>
      <c r="Y343" s="451"/>
      <c r="Z343" s="446"/>
      <c r="AA343" s="451"/>
      <c r="AB343" s="452"/>
      <c r="AC343" s="450"/>
      <c r="AD343" s="450"/>
      <c r="AE343" s="450"/>
      <c r="AF343" s="451"/>
      <c r="AG343" s="456" t="str">
        <f t="shared" si="26"/>
        <v/>
      </c>
      <c r="AH343" s="457" t="str">
        <f t="shared" si="28"/>
        <v xml:space="preserve"> </v>
      </c>
      <c r="AI343" s="451"/>
      <c r="AZ343" s="436">
        <v>7</v>
      </c>
      <c r="BA343" s="436">
        <v>7</v>
      </c>
      <c r="BB343" s="436">
        <v>7</v>
      </c>
      <c r="BC343" s="437" t="str">
        <f t="shared" si="29"/>
        <v>777</v>
      </c>
      <c r="BD343" s="436" t="s">
        <v>94</v>
      </c>
    </row>
    <row r="344" spans="1:56">
      <c r="A344" s="448"/>
      <c r="B344" s="449"/>
      <c r="C344" s="448"/>
      <c r="D344" s="449"/>
      <c r="E344" s="449"/>
      <c r="F344" s="448"/>
      <c r="G344" s="448"/>
      <c r="H344" s="448"/>
      <c r="I344" s="449"/>
      <c r="J344" s="448"/>
      <c r="K344" s="450"/>
      <c r="L344" s="451"/>
      <c r="M344" s="451"/>
      <c r="N344" s="451"/>
      <c r="O344" s="450"/>
      <c r="P344" s="451"/>
      <c r="Q344" s="450"/>
      <c r="R344" s="454" t="str">
        <f t="shared" si="25"/>
        <v/>
      </c>
      <c r="S344" s="457" t="str">
        <f t="shared" si="27"/>
        <v xml:space="preserve"> </v>
      </c>
      <c r="T344" s="451"/>
      <c r="U344" s="451"/>
      <c r="V344" s="451"/>
      <c r="W344" s="451"/>
      <c r="X344" s="451"/>
      <c r="Y344" s="451"/>
      <c r="Z344" s="446"/>
      <c r="AA344" s="451"/>
      <c r="AB344" s="452"/>
      <c r="AC344" s="450"/>
      <c r="AD344" s="450"/>
      <c r="AE344" s="450"/>
      <c r="AF344" s="451"/>
      <c r="AG344" s="456" t="str">
        <f t="shared" si="26"/>
        <v/>
      </c>
      <c r="AH344" s="457" t="str">
        <f t="shared" si="28"/>
        <v xml:space="preserve"> </v>
      </c>
      <c r="AI344" s="451"/>
      <c r="AZ344" s="436">
        <v>7</v>
      </c>
      <c r="BA344" s="436">
        <v>7</v>
      </c>
      <c r="BB344" s="436">
        <v>6</v>
      </c>
      <c r="BC344" s="437" t="str">
        <f t="shared" si="29"/>
        <v>776</v>
      </c>
      <c r="BD344" s="436" t="s">
        <v>94</v>
      </c>
    </row>
    <row r="345" spans="1:56">
      <c r="A345" s="448"/>
      <c r="B345" s="449"/>
      <c r="C345" s="448"/>
      <c r="D345" s="449"/>
      <c r="E345" s="449"/>
      <c r="F345" s="448"/>
      <c r="G345" s="448"/>
      <c r="H345" s="448"/>
      <c r="I345" s="449"/>
      <c r="J345" s="448"/>
      <c r="K345" s="450"/>
      <c r="L345" s="451"/>
      <c r="M345" s="451"/>
      <c r="N345" s="451"/>
      <c r="O345" s="450"/>
      <c r="P345" s="451"/>
      <c r="Q345" s="450"/>
      <c r="R345" s="454" t="str">
        <f t="shared" si="25"/>
        <v/>
      </c>
      <c r="S345" s="457" t="str">
        <f t="shared" si="27"/>
        <v xml:space="preserve"> </v>
      </c>
      <c r="T345" s="451"/>
      <c r="U345" s="451"/>
      <c r="V345" s="451"/>
      <c r="W345" s="451"/>
      <c r="X345" s="451"/>
      <c r="Y345" s="451"/>
      <c r="Z345" s="446"/>
      <c r="AA345" s="451"/>
      <c r="AB345" s="452"/>
      <c r="AC345" s="450"/>
      <c r="AD345" s="450"/>
      <c r="AE345" s="450"/>
      <c r="AF345" s="451"/>
      <c r="AG345" s="456" t="str">
        <f t="shared" si="26"/>
        <v/>
      </c>
      <c r="AH345" s="457" t="str">
        <f t="shared" si="28"/>
        <v xml:space="preserve"> </v>
      </c>
      <c r="AI345" s="451"/>
      <c r="AZ345" s="436">
        <v>7</v>
      </c>
      <c r="BA345" s="436">
        <v>7</v>
      </c>
      <c r="BB345" s="436">
        <v>5</v>
      </c>
      <c r="BC345" s="437" t="str">
        <f t="shared" si="29"/>
        <v>775</v>
      </c>
      <c r="BD345" s="436" t="s">
        <v>94</v>
      </c>
    </row>
    <row r="346" spans="1:56">
      <c r="A346" s="448"/>
      <c r="B346" s="449"/>
      <c r="C346" s="448"/>
      <c r="D346" s="449"/>
      <c r="E346" s="449"/>
      <c r="F346" s="448"/>
      <c r="G346" s="448"/>
      <c r="H346" s="448"/>
      <c r="I346" s="449"/>
      <c r="J346" s="448"/>
      <c r="K346" s="450"/>
      <c r="L346" s="451"/>
      <c r="M346" s="451"/>
      <c r="N346" s="451"/>
      <c r="O346" s="450"/>
      <c r="P346" s="451"/>
      <c r="Q346" s="450"/>
      <c r="R346" s="454" t="str">
        <f t="shared" si="25"/>
        <v/>
      </c>
      <c r="S346" s="457" t="str">
        <f t="shared" si="27"/>
        <v xml:space="preserve"> </v>
      </c>
      <c r="T346" s="451"/>
      <c r="U346" s="451"/>
      <c r="V346" s="451"/>
      <c r="W346" s="451"/>
      <c r="X346" s="451"/>
      <c r="Y346" s="451"/>
      <c r="Z346" s="446"/>
      <c r="AA346" s="451"/>
      <c r="AB346" s="452"/>
      <c r="AC346" s="450"/>
      <c r="AD346" s="450"/>
      <c r="AE346" s="450"/>
      <c r="AF346" s="451"/>
      <c r="AG346" s="456" t="str">
        <f t="shared" si="26"/>
        <v/>
      </c>
      <c r="AH346" s="457" t="str">
        <f t="shared" si="28"/>
        <v xml:space="preserve"> </v>
      </c>
      <c r="AI346" s="451"/>
      <c r="AZ346" s="436">
        <v>7</v>
      </c>
      <c r="BA346" s="436">
        <v>7</v>
      </c>
      <c r="BB346" s="436">
        <v>4</v>
      </c>
      <c r="BC346" s="437" t="str">
        <f t="shared" si="29"/>
        <v>774</v>
      </c>
      <c r="BD346" s="436" t="s">
        <v>94</v>
      </c>
    </row>
    <row r="347" spans="1:56">
      <c r="A347" s="448"/>
      <c r="B347" s="449"/>
      <c r="C347" s="448"/>
      <c r="D347" s="449"/>
      <c r="E347" s="449"/>
      <c r="F347" s="448"/>
      <c r="G347" s="448"/>
      <c r="H347" s="448"/>
      <c r="I347" s="449"/>
      <c r="J347" s="448"/>
      <c r="K347" s="450"/>
      <c r="L347" s="451"/>
      <c r="M347" s="451"/>
      <c r="N347" s="451"/>
      <c r="O347" s="450"/>
      <c r="P347" s="451"/>
      <c r="Q347" s="450"/>
      <c r="R347" s="454" t="str">
        <f t="shared" si="25"/>
        <v/>
      </c>
      <c r="S347" s="457" t="str">
        <f t="shared" si="27"/>
        <v xml:space="preserve"> </v>
      </c>
      <c r="T347" s="451"/>
      <c r="U347" s="451"/>
      <c r="V347" s="451"/>
      <c r="W347" s="451"/>
      <c r="X347" s="451"/>
      <c r="Y347" s="451"/>
      <c r="Z347" s="446"/>
      <c r="AA347" s="451"/>
      <c r="AB347" s="452"/>
      <c r="AC347" s="450"/>
      <c r="AD347" s="450"/>
      <c r="AE347" s="450"/>
      <c r="AF347" s="451"/>
      <c r="AG347" s="456" t="str">
        <f t="shared" si="26"/>
        <v/>
      </c>
      <c r="AH347" s="457" t="str">
        <f t="shared" si="28"/>
        <v xml:space="preserve"> </v>
      </c>
      <c r="AI347" s="451"/>
      <c r="AZ347" s="436">
        <v>7</v>
      </c>
      <c r="BA347" s="436">
        <v>7</v>
      </c>
      <c r="BB347" s="436">
        <v>3</v>
      </c>
      <c r="BC347" s="437" t="str">
        <f t="shared" si="29"/>
        <v>773</v>
      </c>
      <c r="BD347" s="436" t="s">
        <v>94</v>
      </c>
    </row>
    <row r="348" spans="1:56">
      <c r="A348" s="448"/>
      <c r="B348" s="449"/>
      <c r="C348" s="448"/>
      <c r="D348" s="449"/>
      <c r="E348" s="449"/>
      <c r="F348" s="448"/>
      <c r="G348" s="448"/>
      <c r="H348" s="448"/>
      <c r="I348" s="449"/>
      <c r="J348" s="448"/>
      <c r="K348" s="450"/>
      <c r="L348" s="451"/>
      <c r="M348" s="451"/>
      <c r="N348" s="451"/>
      <c r="O348" s="450"/>
      <c r="P348" s="451"/>
      <c r="Q348" s="450"/>
      <c r="R348" s="454" t="str">
        <f t="shared" si="25"/>
        <v/>
      </c>
      <c r="S348" s="457" t="str">
        <f t="shared" si="27"/>
        <v xml:space="preserve"> </v>
      </c>
      <c r="T348" s="451"/>
      <c r="U348" s="451"/>
      <c r="V348" s="451"/>
      <c r="W348" s="451"/>
      <c r="X348" s="451"/>
      <c r="Y348" s="451"/>
      <c r="Z348" s="446"/>
      <c r="AA348" s="451"/>
      <c r="AB348" s="452"/>
      <c r="AC348" s="450"/>
      <c r="AD348" s="450"/>
      <c r="AE348" s="450"/>
      <c r="AF348" s="451"/>
      <c r="AG348" s="456" t="str">
        <f t="shared" si="26"/>
        <v/>
      </c>
      <c r="AH348" s="457" t="str">
        <f t="shared" si="28"/>
        <v xml:space="preserve"> </v>
      </c>
      <c r="AI348" s="451"/>
      <c r="AZ348" s="436">
        <v>7</v>
      </c>
      <c r="BA348" s="436">
        <v>7</v>
      </c>
      <c r="BB348" s="436">
        <v>2</v>
      </c>
      <c r="BC348" s="437" t="str">
        <f t="shared" si="29"/>
        <v>772</v>
      </c>
      <c r="BD348" s="436" t="s">
        <v>94</v>
      </c>
    </row>
    <row r="349" spans="1:56">
      <c r="A349" s="448"/>
      <c r="B349" s="449"/>
      <c r="C349" s="448"/>
      <c r="D349" s="449"/>
      <c r="E349" s="449"/>
      <c r="F349" s="448"/>
      <c r="G349" s="448"/>
      <c r="H349" s="448"/>
      <c r="I349" s="449"/>
      <c r="J349" s="448"/>
      <c r="K349" s="450"/>
      <c r="L349" s="451"/>
      <c r="M349" s="451"/>
      <c r="N349" s="451"/>
      <c r="O349" s="450"/>
      <c r="P349" s="451"/>
      <c r="Q349" s="450"/>
      <c r="R349" s="454" t="str">
        <f t="shared" si="25"/>
        <v/>
      </c>
      <c r="S349" s="457" t="str">
        <f t="shared" si="27"/>
        <v xml:space="preserve"> </v>
      </c>
      <c r="T349" s="451"/>
      <c r="U349" s="451"/>
      <c r="V349" s="451"/>
      <c r="W349" s="451"/>
      <c r="X349" s="451"/>
      <c r="Y349" s="451"/>
      <c r="Z349" s="446"/>
      <c r="AA349" s="451"/>
      <c r="AB349" s="452"/>
      <c r="AC349" s="450"/>
      <c r="AD349" s="450"/>
      <c r="AE349" s="450"/>
      <c r="AF349" s="451"/>
      <c r="AG349" s="456" t="str">
        <f t="shared" si="26"/>
        <v/>
      </c>
      <c r="AH349" s="457" t="str">
        <f t="shared" si="28"/>
        <v xml:space="preserve"> </v>
      </c>
      <c r="AI349" s="451"/>
      <c r="AZ349" s="436">
        <v>7</v>
      </c>
      <c r="BA349" s="436">
        <v>7</v>
      </c>
      <c r="BB349" s="436">
        <v>1</v>
      </c>
      <c r="BC349" s="437" t="str">
        <f t="shared" si="29"/>
        <v>771</v>
      </c>
      <c r="BD349" s="436" t="s">
        <v>96</v>
      </c>
    </row>
    <row r="350" spans="1:56">
      <c r="A350" s="448"/>
      <c r="B350" s="449"/>
      <c r="C350" s="448"/>
      <c r="D350" s="449"/>
      <c r="E350" s="449"/>
      <c r="F350" s="448"/>
      <c r="G350" s="448"/>
      <c r="H350" s="448"/>
      <c r="I350" s="449"/>
      <c r="J350" s="448"/>
      <c r="K350" s="450"/>
      <c r="L350" s="451"/>
      <c r="M350" s="451"/>
      <c r="N350" s="451"/>
      <c r="O350" s="450"/>
      <c r="P350" s="451"/>
      <c r="Q350" s="450"/>
      <c r="R350" s="454" t="str">
        <f t="shared" ref="R350:R413" si="30">+K350&amp;O350&amp;Q350</f>
        <v/>
      </c>
      <c r="S350" s="457" t="str">
        <f t="shared" si="27"/>
        <v xml:space="preserve"> </v>
      </c>
      <c r="T350" s="451"/>
      <c r="U350" s="451"/>
      <c r="V350" s="451"/>
      <c r="W350" s="451"/>
      <c r="X350" s="451"/>
      <c r="Y350" s="451"/>
      <c r="Z350" s="446"/>
      <c r="AA350" s="451"/>
      <c r="AB350" s="452"/>
      <c r="AC350" s="450"/>
      <c r="AD350" s="450"/>
      <c r="AE350" s="450"/>
      <c r="AF350" s="451"/>
      <c r="AG350" s="456" t="str">
        <f t="shared" ref="AG350:AG413" si="31">+AC350&amp;AD350&amp;AE350</f>
        <v/>
      </c>
      <c r="AH350" s="457" t="str">
        <f t="shared" si="28"/>
        <v xml:space="preserve"> </v>
      </c>
      <c r="AI350" s="451"/>
      <c r="AZ350" s="436">
        <v>7</v>
      </c>
      <c r="BA350" s="436">
        <v>6</v>
      </c>
      <c r="BB350" s="436">
        <v>10</v>
      </c>
      <c r="BC350" s="437" t="str">
        <f t="shared" si="29"/>
        <v>7610</v>
      </c>
      <c r="BD350" s="436" t="s">
        <v>94</v>
      </c>
    </row>
    <row r="351" spans="1:56">
      <c r="A351" s="448"/>
      <c r="B351" s="449"/>
      <c r="C351" s="448"/>
      <c r="D351" s="449"/>
      <c r="E351" s="449"/>
      <c r="F351" s="448"/>
      <c r="G351" s="448"/>
      <c r="H351" s="448"/>
      <c r="I351" s="449"/>
      <c r="J351" s="448"/>
      <c r="K351" s="450"/>
      <c r="L351" s="451"/>
      <c r="M351" s="451"/>
      <c r="N351" s="451"/>
      <c r="O351" s="450"/>
      <c r="P351" s="451"/>
      <c r="Q351" s="450"/>
      <c r="R351" s="454" t="str">
        <f t="shared" si="30"/>
        <v/>
      </c>
      <c r="S351" s="457" t="str">
        <f t="shared" si="27"/>
        <v xml:space="preserve"> </v>
      </c>
      <c r="T351" s="451"/>
      <c r="U351" s="451"/>
      <c r="V351" s="451"/>
      <c r="W351" s="451"/>
      <c r="X351" s="451"/>
      <c r="Y351" s="451"/>
      <c r="Z351" s="446"/>
      <c r="AA351" s="451"/>
      <c r="AB351" s="452"/>
      <c r="AC351" s="450"/>
      <c r="AD351" s="450"/>
      <c r="AE351" s="450"/>
      <c r="AF351" s="451"/>
      <c r="AG351" s="456" t="str">
        <f t="shared" si="31"/>
        <v/>
      </c>
      <c r="AH351" s="457" t="str">
        <f t="shared" si="28"/>
        <v xml:space="preserve"> </v>
      </c>
      <c r="AI351" s="451"/>
      <c r="AZ351" s="436">
        <v>7</v>
      </c>
      <c r="BA351" s="436">
        <v>6</v>
      </c>
      <c r="BB351" s="436">
        <v>9</v>
      </c>
      <c r="BC351" s="437" t="str">
        <f t="shared" si="29"/>
        <v>769</v>
      </c>
      <c r="BD351" s="436" t="s">
        <v>94</v>
      </c>
    </row>
    <row r="352" spans="1:56">
      <c r="A352" s="448"/>
      <c r="B352" s="449"/>
      <c r="C352" s="448"/>
      <c r="D352" s="449"/>
      <c r="E352" s="449"/>
      <c r="F352" s="448"/>
      <c r="G352" s="448"/>
      <c r="H352" s="448"/>
      <c r="I352" s="449"/>
      <c r="J352" s="448"/>
      <c r="K352" s="450"/>
      <c r="L352" s="451"/>
      <c r="M352" s="451"/>
      <c r="N352" s="451"/>
      <c r="O352" s="450"/>
      <c r="P352" s="451"/>
      <c r="Q352" s="450"/>
      <c r="R352" s="454" t="str">
        <f t="shared" si="30"/>
        <v/>
      </c>
      <c r="S352" s="457" t="str">
        <f t="shared" si="27"/>
        <v xml:space="preserve"> </v>
      </c>
      <c r="T352" s="451"/>
      <c r="U352" s="451"/>
      <c r="V352" s="451"/>
      <c r="W352" s="451"/>
      <c r="X352" s="451"/>
      <c r="Y352" s="451"/>
      <c r="Z352" s="446"/>
      <c r="AA352" s="451"/>
      <c r="AB352" s="452"/>
      <c r="AC352" s="450"/>
      <c r="AD352" s="450"/>
      <c r="AE352" s="450"/>
      <c r="AF352" s="451"/>
      <c r="AG352" s="456" t="str">
        <f t="shared" si="31"/>
        <v/>
      </c>
      <c r="AH352" s="457" t="str">
        <f t="shared" si="28"/>
        <v xml:space="preserve"> </v>
      </c>
      <c r="AI352" s="451"/>
      <c r="AZ352" s="436">
        <v>7</v>
      </c>
      <c r="BA352" s="436">
        <v>6</v>
      </c>
      <c r="BB352" s="436">
        <v>8</v>
      </c>
      <c r="BC352" s="437" t="str">
        <f t="shared" si="29"/>
        <v>768</v>
      </c>
      <c r="BD352" s="436" t="s">
        <v>94</v>
      </c>
    </row>
    <row r="353" spans="1:56">
      <c r="A353" s="448"/>
      <c r="B353" s="449"/>
      <c r="C353" s="448"/>
      <c r="D353" s="449"/>
      <c r="E353" s="449"/>
      <c r="F353" s="448"/>
      <c r="G353" s="448"/>
      <c r="H353" s="448"/>
      <c r="I353" s="449"/>
      <c r="J353" s="448"/>
      <c r="K353" s="450"/>
      <c r="L353" s="451"/>
      <c r="M353" s="451"/>
      <c r="N353" s="451"/>
      <c r="O353" s="450"/>
      <c r="P353" s="451"/>
      <c r="Q353" s="450"/>
      <c r="R353" s="454" t="str">
        <f t="shared" si="30"/>
        <v/>
      </c>
      <c r="S353" s="457" t="str">
        <f t="shared" si="27"/>
        <v xml:space="preserve"> </v>
      </c>
      <c r="T353" s="451"/>
      <c r="U353" s="451"/>
      <c r="V353" s="451"/>
      <c r="W353" s="451"/>
      <c r="X353" s="451"/>
      <c r="Y353" s="451"/>
      <c r="Z353" s="446"/>
      <c r="AA353" s="451"/>
      <c r="AB353" s="452"/>
      <c r="AC353" s="450"/>
      <c r="AD353" s="450"/>
      <c r="AE353" s="450"/>
      <c r="AF353" s="451"/>
      <c r="AG353" s="456" t="str">
        <f t="shared" si="31"/>
        <v/>
      </c>
      <c r="AH353" s="457" t="str">
        <f t="shared" si="28"/>
        <v xml:space="preserve"> </v>
      </c>
      <c r="AI353" s="451"/>
      <c r="AZ353" s="436">
        <v>7</v>
      </c>
      <c r="BA353" s="436">
        <v>6</v>
      </c>
      <c r="BB353" s="436">
        <v>7</v>
      </c>
      <c r="BC353" s="437" t="str">
        <f t="shared" si="29"/>
        <v>767</v>
      </c>
      <c r="BD353" s="436" t="s">
        <v>94</v>
      </c>
    </row>
    <row r="354" spans="1:56">
      <c r="A354" s="448"/>
      <c r="B354" s="449"/>
      <c r="C354" s="448"/>
      <c r="D354" s="449"/>
      <c r="E354" s="449"/>
      <c r="F354" s="448"/>
      <c r="G354" s="448"/>
      <c r="H354" s="448"/>
      <c r="I354" s="449"/>
      <c r="J354" s="448"/>
      <c r="K354" s="450"/>
      <c r="L354" s="451"/>
      <c r="M354" s="451"/>
      <c r="N354" s="451"/>
      <c r="O354" s="450"/>
      <c r="P354" s="451"/>
      <c r="Q354" s="450"/>
      <c r="R354" s="454" t="str">
        <f t="shared" si="30"/>
        <v/>
      </c>
      <c r="S354" s="457" t="str">
        <f t="shared" si="27"/>
        <v xml:space="preserve"> </v>
      </c>
      <c r="T354" s="451"/>
      <c r="U354" s="451"/>
      <c r="V354" s="451"/>
      <c r="W354" s="451"/>
      <c r="X354" s="451"/>
      <c r="Y354" s="451"/>
      <c r="Z354" s="446"/>
      <c r="AA354" s="451"/>
      <c r="AB354" s="452"/>
      <c r="AC354" s="450"/>
      <c r="AD354" s="450"/>
      <c r="AE354" s="450"/>
      <c r="AF354" s="451"/>
      <c r="AG354" s="456" t="str">
        <f t="shared" si="31"/>
        <v/>
      </c>
      <c r="AH354" s="457" t="str">
        <f t="shared" si="28"/>
        <v xml:space="preserve"> </v>
      </c>
      <c r="AI354" s="451"/>
      <c r="AZ354" s="436">
        <v>7</v>
      </c>
      <c r="BA354" s="436">
        <v>6</v>
      </c>
      <c r="BB354" s="436">
        <v>6</v>
      </c>
      <c r="BC354" s="437" t="str">
        <f t="shared" si="29"/>
        <v>766</v>
      </c>
      <c r="BD354" s="436" t="s">
        <v>94</v>
      </c>
    </row>
    <row r="355" spans="1:56">
      <c r="A355" s="448"/>
      <c r="B355" s="449"/>
      <c r="C355" s="448"/>
      <c r="D355" s="449"/>
      <c r="E355" s="449"/>
      <c r="F355" s="448"/>
      <c r="G355" s="448"/>
      <c r="H355" s="448"/>
      <c r="I355" s="449"/>
      <c r="J355" s="448"/>
      <c r="K355" s="450"/>
      <c r="L355" s="451"/>
      <c r="M355" s="451"/>
      <c r="N355" s="451"/>
      <c r="O355" s="450"/>
      <c r="P355" s="451"/>
      <c r="Q355" s="450"/>
      <c r="R355" s="454" t="str">
        <f t="shared" si="30"/>
        <v/>
      </c>
      <c r="S355" s="457" t="str">
        <f t="shared" si="27"/>
        <v xml:space="preserve"> </v>
      </c>
      <c r="T355" s="451"/>
      <c r="U355" s="451"/>
      <c r="V355" s="451"/>
      <c r="W355" s="451"/>
      <c r="X355" s="451"/>
      <c r="Y355" s="451"/>
      <c r="Z355" s="446"/>
      <c r="AA355" s="451"/>
      <c r="AB355" s="452"/>
      <c r="AC355" s="450"/>
      <c r="AD355" s="450"/>
      <c r="AE355" s="450"/>
      <c r="AF355" s="451"/>
      <c r="AG355" s="456" t="str">
        <f t="shared" si="31"/>
        <v/>
      </c>
      <c r="AH355" s="457" t="str">
        <f t="shared" si="28"/>
        <v xml:space="preserve"> </v>
      </c>
      <c r="AI355" s="451"/>
      <c r="AZ355" s="436">
        <v>7</v>
      </c>
      <c r="BA355" s="436">
        <v>6</v>
      </c>
      <c r="BB355" s="436">
        <v>5</v>
      </c>
      <c r="BC355" s="437" t="str">
        <f t="shared" si="29"/>
        <v>765</v>
      </c>
      <c r="BD355" s="436" t="s">
        <v>94</v>
      </c>
    </row>
    <row r="356" spans="1:56">
      <c r="A356" s="448"/>
      <c r="B356" s="449"/>
      <c r="C356" s="448"/>
      <c r="D356" s="449"/>
      <c r="E356" s="449"/>
      <c r="F356" s="448"/>
      <c r="G356" s="448"/>
      <c r="H356" s="448"/>
      <c r="I356" s="449"/>
      <c r="J356" s="448"/>
      <c r="K356" s="450"/>
      <c r="L356" s="451"/>
      <c r="M356" s="451"/>
      <c r="N356" s="451"/>
      <c r="O356" s="450"/>
      <c r="P356" s="451"/>
      <c r="Q356" s="450"/>
      <c r="R356" s="454" t="str">
        <f t="shared" si="30"/>
        <v/>
      </c>
      <c r="S356" s="457" t="str">
        <f t="shared" si="27"/>
        <v xml:space="preserve"> </v>
      </c>
      <c r="T356" s="451"/>
      <c r="U356" s="451"/>
      <c r="V356" s="451"/>
      <c r="W356" s="451"/>
      <c r="X356" s="451"/>
      <c r="Y356" s="451"/>
      <c r="Z356" s="446"/>
      <c r="AA356" s="451"/>
      <c r="AB356" s="452"/>
      <c r="AC356" s="450"/>
      <c r="AD356" s="450"/>
      <c r="AE356" s="450"/>
      <c r="AF356" s="451"/>
      <c r="AG356" s="456" t="str">
        <f t="shared" si="31"/>
        <v/>
      </c>
      <c r="AH356" s="457" t="str">
        <f t="shared" si="28"/>
        <v xml:space="preserve"> </v>
      </c>
      <c r="AI356" s="451"/>
      <c r="AZ356" s="436">
        <v>7</v>
      </c>
      <c r="BA356" s="436">
        <v>6</v>
      </c>
      <c r="BB356" s="436">
        <v>4</v>
      </c>
      <c r="BC356" s="437" t="str">
        <f t="shared" si="29"/>
        <v>764</v>
      </c>
      <c r="BD356" s="436" t="s">
        <v>94</v>
      </c>
    </row>
    <row r="357" spans="1:56">
      <c r="A357" s="448"/>
      <c r="B357" s="449"/>
      <c r="C357" s="448"/>
      <c r="D357" s="449"/>
      <c r="E357" s="449"/>
      <c r="F357" s="448"/>
      <c r="G357" s="448"/>
      <c r="H357" s="448"/>
      <c r="I357" s="449"/>
      <c r="J357" s="448"/>
      <c r="K357" s="450"/>
      <c r="L357" s="451"/>
      <c r="M357" s="451"/>
      <c r="N357" s="451"/>
      <c r="O357" s="450"/>
      <c r="P357" s="451"/>
      <c r="Q357" s="450"/>
      <c r="R357" s="454" t="str">
        <f t="shared" si="30"/>
        <v/>
      </c>
      <c r="S357" s="457" t="str">
        <f t="shared" si="27"/>
        <v xml:space="preserve"> </v>
      </c>
      <c r="T357" s="451"/>
      <c r="U357" s="451"/>
      <c r="V357" s="451"/>
      <c r="W357" s="451"/>
      <c r="X357" s="451"/>
      <c r="Y357" s="451"/>
      <c r="Z357" s="446"/>
      <c r="AA357" s="451"/>
      <c r="AB357" s="452"/>
      <c r="AC357" s="450"/>
      <c r="AD357" s="450"/>
      <c r="AE357" s="450"/>
      <c r="AF357" s="451"/>
      <c r="AG357" s="456" t="str">
        <f t="shared" si="31"/>
        <v/>
      </c>
      <c r="AH357" s="457" t="str">
        <f t="shared" si="28"/>
        <v xml:space="preserve"> </v>
      </c>
      <c r="AI357" s="451"/>
      <c r="AZ357" s="436">
        <v>7</v>
      </c>
      <c r="BA357" s="436">
        <v>6</v>
      </c>
      <c r="BB357" s="436">
        <v>3</v>
      </c>
      <c r="BC357" s="437" t="str">
        <f t="shared" si="29"/>
        <v>763</v>
      </c>
      <c r="BD357" s="436" t="s">
        <v>94</v>
      </c>
    </row>
    <row r="358" spans="1:56">
      <c r="A358" s="448"/>
      <c r="B358" s="449"/>
      <c r="C358" s="448"/>
      <c r="D358" s="449"/>
      <c r="E358" s="449"/>
      <c r="F358" s="448"/>
      <c r="G358" s="448"/>
      <c r="H358" s="448"/>
      <c r="I358" s="449"/>
      <c r="J358" s="448"/>
      <c r="K358" s="450"/>
      <c r="L358" s="451"/>
      <c r="M358" s="451"/>
      <c r="N358" s="451"/>
      <c r="O358" s="450"/>
      <c r="P358" s="451"/>
      <c r="Q358" s="450"/>
      <c r="R358" s="454" t="str">
        <f t="shared" si="30"/>
        <v/>
      </c>
      <c r="S358" s="457" t="str">
        <f t="shared" si="27"/>
        <v xml:space="preserve"> </v>
      </c>
      <c r="T358" s="451"/>
      <c r="U358" s="451"/>
      <c r="V358" s="451"/>
      <c r="W358" s="451"/>
      <c r="X358" s="451"/>
      <c r="Y358" s="451"/>
      <c r="Z358" s="446"/>
      <c r="AA358" s="451"/>
      <c r="AB358" s="452"/>
      <c r="AC358" s="450"/>
      <c r="AD358" s="450"/>
      <c r="AE358" s="450"/>
      <c r="AF358" s="451"/>
      <c r="AG358" s="456" t="str">
        <f t="shared" si="31"/>
        <v/>
      </c>
      <c r="AH358" s="457" t="str">
        <f t="shared" si="28"/>
        <v xml:space="preserve"> </v>
      </c>
      <c r="AI358" s="451"/>
      <c r="AZ358" s="436">
        <v>7</v>
      </c>
      <c r="BA358" s="436">
        <v>6</v>
      </c>
      <c r="BB358" s="436">
        <v>2</v>
      </c>
      <c r="BC358" s="437" t="str">
        <f t="shared" si="29"/>
        <v>762</v>
      </c>
      <c r="BD358" s="436" t="s">
        <v>96</v>
      </c>
    </row>
    <row r="359" spans="1:56">
      <c r="A359" s="448"/>
      <c r="B359" s="449"/>
      <c r="C359" s="448"/>
      <c r="D359" s="449"/>
      <c r="E359" s="449"/>
      <c r="F359" s="448"/>
      <c r="G359" s="448"/>
      <c r="H359" s="448"/>
      <c r="I359" s="449"/>
      <c r="J359" s="448"/>
      <c r="K359" s="450"/>
      <c r="L359" s="451"/>
      <c r="M359" s="451"/>
      <c r="N359" s="451"/>
      <c r="O359" s="450"/>
      <c r="P359" s="451"/>
      <c r="Q359" s="450"/>
      <c r="R359" s="454" t="str">
        <f t="shared" si="30"/>
        <v/>
      </c>
      <c r="S359" s="457" t="str">
        <f t="shared" si="27"/>
        <v xml:space="preserve"> </v>
      </c>
      <c r="T359" s="451"/>
      <c r="U359" s="451"/>
      <c r="V359" s="451"/>
      <c r="W359" s="451"/>
      <c r="X359" s="451"/>
      <c r="Y359" s="451"/>
      <c r="Z359" s="446"/>
      <c r="AA359" s="451"/>
      <c r="AB359" s="452"/>
      <c r="AC359" s="450"/>
      <c r="AD359" s="450"/>
      <c r="AE359" s="450"/>
      <c r="AF359" s="451"/>
      <c r="AG359" s="456" t="str">
        <f t="shared" si="31"/>
        <v/>
      </c>
      <c r="AH359" s="457" t="str">
        <f t="shared" si="28"/>
        <v xml:space="preserve"> </v>
      </c>
      <c r="AI359" s="451"/>
      <c r="AZ359" s="436">
        <v>7</v>
      </c>
      <c r="BA359" s="436">
        <v>6</v>
      </c>
      <c r="BB359" s="436">
        <v>1</v>
      </c>
      <c r="BC359" s="437" t="str">
        <f t="shared" si="29"/>
        <v>761</v>
      </c>
      <c r="BD359" s="436" t="s">
        <v>96</v>
      </c>
    </row>
    <row r="360" spans="1:56">
      <c r="A360" s="448"/>
      <c r="B360" s="449"/>
      <c r="C360" s="448"/>
      <c r="D360" s="449"/>
      <c r="E360" s="449"/>
      <c r="F360" s="448"/>
      <c r="G360" s="448"/>
      <c r="H360" s="448"/>
      <c r="I360" s="449"/>
      <c r="J360" s="448"/>
      <c r="K360" s="450"/>
      <c r="L360" s="451"/>
      <c r="M360" s="451"/>
      <c r="N360" s="451"/>
      <c r="O360" s="450"/>
      <c r="P360" s="451"/>
      <c r="Q360" s="450"/>
      <c r="R360" s="454" t="str">
        <f t="shared" si="30"/>
        <v/>
      </c>
      <c r="S360" s="457" t="str">
        <f t="shared" si="27"/>
        <v xml:space="preserve"> </v>
      </c>
      <c r="T360" s="451"/>
      <c r="U360" s="451"/>
      <c r="V360" s="451"/>
      <c r="W360" s="451"/>
      <c r="X360" s="451"/>
      <c r="Y360" s="451"/>
      <c r="Z360" s="446"/>
      <c r="AA360" s="451"/>
      <c r="AB360" s="452"/>
      <c r="AC360" s="450"/>
      <c r="AD360" s="450"/>
      <c r="AE360" s="450"/>
      <c r="AF360" s="451"/>
      <c r="AG360" s="456" t="str">
        <f t="shared" si="31"/>
        <v/>
      </c>
      <c r="AH360" s="457" t="str">
        <f t="shared" si="28"/>
        <v xml:space="preserve"> </v>
      </c>
      <c r="AI360" s="451"/>
      <c r="AZ360" s="436">
        <v>7</v>
      </c>
      <c r="BA360" s="436">
        <v>5</v>
      </c>
      <c r="BB360" s="436">
        <v>10</v>
      </c>
      <c r="BC360" s="437" t="str">
        <f t="shared" si="29"/>
        <v>7510</v>
      </c>
      <c r="BD360" s="436" t="s">
        <v>94</v>
      </c>
    </row>
    <row r="361" spans="1:56">
      <c r="A361" s="448"/>
      <c r="B361" s="449"/>
      <c r="C361" s="448"/>
      <c r="D361" s="449"/>
      <c r="E361" s="449"/>
      <c r="F361" s="448"/>
      <c r="G361" s="448"/>
      <c r="H361" s="448"/>
      <c r="I361" s="449"/>
      <c r="J361" s="448"/>
      <c r="K361" s="450"/>
      <c r="L361" s="451"/>
      <c r="M361" s="451"/>
      <c r="N361" s="451"/>
      <c r="O361" s="450"/>
      <c r="P361" s="451"/>
      <c r="Q361" s="450"/>
      <c r="R361" s="454" t="str">
        <f t="shared" si="30"/>
        <v/>
      </c>
      <c r="S361" s="457" t="str">
        <f t="shared" si="27"/>
        <v xml:space="preserve"> </v>
      </c>
      <c r="T361" s="451"/>
      <c r="U361" s="451"/>
      <c r="V361" s="451"/>
      <c r="W361" s="451"/>
      <c r="X361" s="451"/>
      <c r="Y361" s="451"/>
      <c r="Z361" s="446"/>
      <c r="AA361" s="451"/>
      <c r="AB361" s="452"/>
      <c r="AC361" s="450"/>
      <c r="AD361" s="450"/>
      <c r="AE361" s="450"/>
      <c r="AF361" s="451"/>
      <c r="AG361" s="456" t="str">
        <f t="shared" si="31"/>
        <v/>
      </c>
      <c r="AH361" s="457" t="str">
        <f t="shared" si="28"/>
        <v xml:space="preserve"> </v>
      </c>
      <c r="AI361" s="451"/>
      <c r="AZ361" s="436">
        <v>7</v>
      </c>
      <c r="BA361" s="436">
        <v>5</v>
      </c>
      <c r="BB361" s="436">
        <v>9</v>
      </c>
      <c r="BC361" s="437" t="str">
        <f t="shared" si="29"/>
        <v>759</v>
      </c>
      <c r="BD361" s="436" t="s">
        <v>94</v>
      </c>
    </row>
    <row r="362" spans="1:56">
      <c r="A362" s="448"/>
      <c r="B362" s="449"/>
      <c r="C362" s="448"/>
      <c r="D362" s="449"/>
      <c r="E362" s="449"/>
      <c r="F362" s="448"/>
      <c r="G362" s="448"/>
      <c r="H362" s="448"/>
      <c r="I362" s="449"/>
      <c r="J362" s="448"/>
      <c r="K362" s="450"/>
      <c r="L362" s="451"/>
      <c r="M362" s="451"/>
      <c r="N362" s="451"/>
      <c r="O362" s="450"/>
      <c r="P362" s="451"/>
      <c r="Q362" s="450"/>
      <c r="R362" s="454" t="str">
        <f t="shared" si="30"/>
        <v/>
      </c>
      <c r="S362" s="457" t="str">
        <f t="shared" si="27"/>
        <v xml:space="preserve"> </v>
      </c>
      <c r="T362" s="451"/>
      <c r="U362" s="451"/>
      <c r="V362" s="451"/>
      <c r="W362" s="451"/>
      <c r="X362" s="451"/>
      <c r="Y362" s="451"/>
      <c r="Z362" s="446"/>
      <c r="AA362" s="451"/>
      <c r="AB362" s="452"/>
      <c r="AC362" s="450"/>
      <c r="AD362" s="450"/>
      <c r="AE362" s="450"/>
      <c r="AF362" s="451"/>
      <c r="AG362" s="456" t="str">
        <f t="shared" si="31"/>
        <v/>
      </c>
      <c r="AH362" s="457" t="str">
        <f t="shared" si="28"/>
        <v xml:space="preserve"> </v>
      </c>
      <c r="AI362" s="451"/>
      <c r="AZ362" s="436">
        <v>7</v>
      </c>
      <c r="BA362" s="436">
        <v>5</v>
      </c>
      <c r="BB362" s="436">
        <v>8</v>
      </c>
      <c r="BC362" s="437" t="str">
        <f t="shared" si="29"/>
        <v>758</v>
      </c>
      <c r="BD362" s="436" t="s">
        <v>94</v>
      </c>
    </row>
    <row r="363" spans="1:56">
      <c r="A363" s="448"/>
      <c r="B363" s="449"/>
      <c r="C363" s="448"/>
      <c r="D363" s="449"/>
      <c r="E363" s="449"/>
      <c r="F363" s="448"/>
      <c r="G363" s="448"/>
      <c r="H363" s="448"/>
      <c r="I363" s="449"/>
      <c r="J363" s="448"/>
      <c r="K363" s="450"/>
      <c r="L363" s="451"/>
      <c r="M363" s="451"/>
      <c r="N363" s="451"/>
      <c r="O363" s="450"/>
      <c r="P363" s="451"/>
      <c r="Q363" s="450"/>
      <c r="R363" s="454" t="str">
        <f t="shared" si="30"/>
        <v/>
      </c>
      <c r="S363" s="457" t="str">
        <f t="shared" si="27"/>
        <v xml:space="preserve"> </v>
      </c>
      <c r="T363" s="451"/>
      <c r="U363" s="451"/>
      <c r="V363" s="451"/>
      <c r="W363" s="451"/>
      <c r="X363" s="451"/>
      <c r="Y363" s="451"/>
      <c r="Z363" s="446"/>
      <c r="AA363" s="451"/>
      <c r="AB363" s="452"/>
      <c r="AC363" s="450"/>
      <c r="AD363" s="450"/>
      <c r="AE363" s="450"/>
      <c r="AF363" s="451"/>
      <c r="AG363" s="456" t="str">
        <f t="shared" si="31"/>
        <v/>
      </c>
      <c r="AH363" s="457" t="str">
        <f t="shared" si="28"/>
        <v xml:space="preserve"> </v>
      </c>
      <c r="AI363" s="451"/>
      <c r="AZ363" s="436">
        <v>7</v>
      </c>
      <c r="BA363" s="436">
        <v>5</v>
      </c>
      <c r="BB363" s="436">
        <v>7</v>
      </c>
      <c r="BC363" s="437" t="str">
        <f t="shared" si="29"/>
        <v>757</v>
      </c>
      <c r="BD363" s="436" t="s">
        <v>94</v>
      </c>
    </row>
    <row r="364" spans="1:56">
      <c r="A364" s="448"/>
      <c r="B364" s="449"/>
      <c r="C364" s="448"/>
      <c r="D364" s="449"/>
      <c r="E364" s="449"/>
      <c r="F364" s="448"/>
      <c r="G364" s="448"/>
      <c r="H364" s="448"/>
      <c r="I364" s="449"/>
      <c r="J364" s="448"/>
      <c r="K364" s="450"/>
      <c r="L364" s="451"/>
      <c r="M364" s="451"/>
      <c r="N364" s="451"/>
      <c r="O364" s="450"/>
      <c r="P364" s="451"/>
      <c r="Q364" s="450"/>
      <c r="R364" s="454" t="str">
        <f t="shared" si="30"/>
        <v/>
      </c>
      <c r="S364" s="457" t="str">
        <f t="shared" si="27"/>
        <v xml:space="preserve"> </v>
      </c>
      <c r="T364" s="451"/>
      <c r="U364" s="451"/>
      <c r="V364" s="451"/>
      <c r="W364" s="451"/>
      <c r="X364" s="451"/>
      <c r="Y364" s="451"/>
      <c r="Z364" s="446"/>
      <c r="AA364" s="451"/>
      <c r="AB364" s="452"/>
      <c r="AC364" s="450"/>
      <c r="AD364" s="450"/>
      <c r="AE364" s="450"/>
      <c r="AF364" s="451"/>
      <c r="AG364" s="456" t="str">
        <f t="shared" si="31"/>
        <v/>
      </c>
      <c r="AH364" s="457" t="str">
        <f t="shared" si="28"/>
        <v xml:space="preserve"> </v>
      </c>
      <c r="AI364" s="451"/>
      <c r="AZ364" s="436">
        <v>7</v>
      </c>
      <c r="BA364" s="436">
        <v>5</v>
      </c>
      <c r="BB364" s="436">
        <v>6</v>
      </c>
      <c r="BC364" s="437" t="str">
        <f t="shared" si="29"/>
        <v>756</v>
      </c>
      <c r="BD364" s="436" t="s">
        <v>96</v>
      </c>
    </row>
    <row r="365" spans="1:56">
      <c r="A365" s="448"/>
      <c r="B365" s="449"/>
      <c r="C365" s="448"/>
      <c r="D365" s="449"/>
      <c r="E365" s="449"/>
      <c r="F365" s="448"/>
      <c r="G365" s="448"/>
      <c r="H365" s="448"/>
      <c r="I365" s="449"/>
      <c r="J365" s="448"/>
      <c r="K365" s="450"/>
      <c r="L365" s="451"/>
      <c r="M365" s="451"/>
      <c r="N365" s="451"/>
      <c r="O365" s="450"/>
      <c r="P365" s="451"/>
      <c r="Q365" s="450"/>
      <c r="R365" s="454" t="str">
        <f t="shared" si="30"/>
        <v/>
      </c>
      <c r="S365" s="457" t="str">
        <f t="shared" si="27"/>
        <v xml:space="preserve"> </v>
      </c>
      <c r="T365" s="451"/>
      <c r="U365" s="451"/>
      <c r="V365" s="451"/>
      <c r="W365" s="451"/>
      <c r="X365" s="451"/>
      <c r="Y365" s="451"/>
      <c r="Z365" s="446"/>
      <c r="AA365" s="451"/>
      <c r="AB365" s="452"/>
      <c r="AC365" s="450"/>
      <c r="AD365" s="450"/>
      <c r="AE365" s="450"/>
      <c r="AF365" s="451"/>
      <c r="AG365" s="456" t="str">
        <f t="shared" si="31"/>
        <v/>
      </c>
      <c r="AH365" s="457" t="str">
        <f t="shared" si="28"/>
        <v xml:space="preserve"> </v>
      </c>
      <c r="AI365" s="451"/>
      <c r="AZ365" s="436">
        <v>7</v>
      </c>
      <c r="BA365" s="436">
        <v>5</v>
      </c>
      <c r="BB365" s="436">
        <v>5</v>
      </c>
      <c r="BC365" s="437" t="str">
        <f t="shared" si="29"/>
        <v>755</v>
      </c>
      <c r="BD365" s="436" t="s">
        <v>96</v>
      </c>
    </row>
    <row r="366" spans="1:56">
      <c r="A366" s="448"/>
      <c r="B366" s="449"/>
      <c r="C366" s="448"/>
      <c r="D366" s="449"/>
      <c r="E366" s="449"/>
      <c r="F366" s="448"/>
      <c r="G366" s="448"/>
      <c r="H366" s="448"/>
      <c r="I366" s="449"/>
      <c r="J366" s="448"/>
      <c r="K366" s="450"/>
      <c r="L366" s="451"/>
      <c r="M366" s="451"/>
      <c r="N366" s="451"/>
      <c r="O366" s="450"/>
      <c r="P366" s="451"/>
      <c r="Q366" s="450"/>
      <c r="R366" s="454" t="str">
        <f t="shared" si="30"/>
        <v/>
      </c>
      <c r="S366" s="457" t="str">
        <f t="shared" si="27"/>
        <v xml:space="preserve"> </v>
      </c>
      <c r="T366" s="451"/>
      <c r="U366" s="451"/>
      <c r="V366" s="451"/>
      <c r="W366" s="451"/>
      <c r="X366" s="451"/>
      <c r="Y366" s="451"/>
      <c r="Z366" s="446"/>
      <c r="AA366" s="451"/>
      <c r="AB366" s="452"/>
      <c r="AC366" s="450"/>
      <c r="AD366" s="450"/>
      <c r="AE366" s="450"/>
      <c r="AF366" s="451"/>
      <c r="AG366" s="456" t="str">
        <f t="shared" si="31"/>
        <v/>
      </c>
      <c r="AH366" s="457" t="str">
        <f t="shared" si="28"/>
        <v xml:space="preserve"> </v>
      </c>
      <c r="AI366" s="451"/>
      <c r="AZ366" s="436">
        <v>7</v>
      </c>
      <c r="BA366" s="436">
        <v>5</v>
      </c>
      <c r="BB366" s="436">
        <v>4</v>
      </c>
      <c r="BC366" s="437" t="str">
        <f t="shared" si="29"/>
        <v>754</v>
      </c>
      <c r="BD366" s="436" t="s">
        <v>96</v>
      </c>
    </row>
    <row r="367" spans="1:56">
      <c r="A367" s="448"/>
      <c r="B367" s="449"/>
      <c r="C367" s="448"/>
      <c r="D367" s="449"/>
      <c r="E367" s="449"/>
      <c r="F367" s="448"/>
      <c r="G367" s="448"/>
      <c r="H367" s="448"/>
      <c r="I367" s="449"/>
      <c r="J367" s="448"/>
      <c r="K367" s="450"/>
      <c r="L367" s="451"/>
      <c r="M367" s="451"/>
      <c r="N367" s="451"/>
      <c r="O367" s="450"/>
      <c r="P367" s="451"/>
      <c r="Q367" s="450"/>
      <c r="R367" s="454" t="str">
        <f t="shared" si="30"/>
        <v/>
      </c>
      <c r="S367" s="457" t="str">
        <f t="shared" si="27"/>
        <v xml:space="preserve"> </v>
      </c>
      <c r="T367" s="451"/>
      <c r="U367" s="451"/>
      <c r="V367" s="451"/>
      <c r="W367" s="451"/>
      <c r="X367" s="451"/>
      <c r="Y367" s="451"/>
      <c r="Z367" s="446"/>
      <c r="AA367" s="451"/>
      <c r="AB367" s="452"/>
      <c r="AC367" s="450"/>
      <c r="AD367" s="450"/>
      <c r="AE367" s="450"/>
      <c r="AF367" s="451"/>
      <c r="AG367" s="456" t="str">
        <f t="shared" si="31"/>
        <v/>
      </c>
      <c r="AH367" s="457" t="str">
        <f t="shared" si="28"/>
        <v xml:space="preserve"> </v>
      </c>
      <c r="AI367" s="451"/>
      <c r="AZ367" s="436">
        <v>7</v>
      </c>
      <c r="BA367" s="436">
        <v>5</v>
      </c>
      <c r="BB367" s="436">
        <v>3</v>
      </c>
      <c r="BC367" s="437" t="str">
        <f t="shared" si="29"/>
        <v>753</v>
      </c>
      <c r="BD367" s="436" t="s">
        <v>96</v>
      </c>
    </row>
    <row r="368" spans="1:56">
      <c r="A368" s="448"/>
      <c r="B368" s="449"/>
      <c r="C368" s="448"/>
      <c r="D368" s="449"/>
      <c r="E368" s="449"/>
      <c r="F368" s="448"/>
      <c r="G368" s="448"/>
      <c r="H368" s="448"/>
      <c r="I368" s="449"/>
      <c r="J368" s="448"/>
      <c r="K368" s="450"/>
      <c r="L368" s="451"/>
      <c r="M368" s="451"/>
      <c r="N368" s="451"/>
      <c r="O368" s="450"/>
      <c r="P368" s="451"/>
      <c r="Q368" s="450"/>
      <c r="R368" s="454" t="str">
        <f t="shared" si="30"/>
        <v/>
      </c>
      <c r="S368" s="457" t="str">
        <f t="shared" si="27"/>
        <v xml:space="preserve"> </v>
      </c>
      <c r="T368" s="451"/>
      <c r="U368" s="451"/>
      <c r="V368" s="451"/>
      <c r="W368" s="451"/>
      <c r="X368" s="451"/>
      <c r="Y368" s="451"/>
      <c r="Z368" s="446"/>
      <c r="AA368" s="451"/>
      <c r="AB368" s="452"/>
      <c r="AC368" s="450"/>
      <c r="AD368" s="450"/>
      <c r="AE368" s="450"/>
      <c r="AF368" s="451"/>
      <c r="AG368" s="456" t="str">
        <f t="shared" si="31"/>
        <v/>
      </c>
      <c r="AH368" s="457" t="str">
        <f t="shared" si="28"/>
        <v xml:space="preserve"> </v>
      </c>
      <c r="AI368" s="451"/>
      <c r="AZ368" s="436">
        <v>7</v>
      </c>
      <c r="BA368" s="436">
        <v>5</v>
      </c>
      <c r="BB368" s="436">
        <v>2</v>
      </c>
      <c r="BC368" s="437" t="str">
        <f t="shared" si="29"/>
        <v>752</v>
      </c>
      <c r="BD368" s="436" t="s">
        <v>96</v>
      </c>
    </row>
    <row r="369" spans="1:56">
      <c r="A369" s="448"/>
      <c r="B369" s="449"/>
      <c r="C369" s="448"/>
      <c r="D369" s="449"/>
      <c r="E369" s="449"/>
      <c r="F369" s="448"/>
      <c r="G369" s="448"/>
      <c r="H369" s="448"/>
      <c r="I369" s="449"/>
      <c r="J369" s="448"/>
      <c r="K369" s="450"/>
      <c r="L369" s="451"/>
      <c r="M369" s="451"/>
      <c r="N369" s="451"/>
      <c r="O369" s="450"/>
      <c r="P369" s="451"/>
      <c r="Q369" s="450"/>
      <c r="R369" s="454" t="str">
        <f t="shared" si="30"/>
        <v/>
      </c>
      <c r="S369" s="457" t="str">
        <f t="shared" si="27"/>
        <v xml:space="preserve"> </v>
      </c>
      <c r="T369" s="451"/>
      <c r="U369" s="451"/>
      <c r="V369" s="451"/>
      <c r="W369" s="451"/>
      <c r="X369" s="451"/>
      <c r="Y369" s="451"/>
      <c r="Z369" s="446"/>
      <c r="AA369" s="451"/>
      <c r="AB369" s="452"/>
      <c r="AC369" s="450"/>
      <c r="AD369" s="450"/>
      <c r="AE369" s="450"/>
      <c r="AF369" s="451"/>
      <c r="AG369" s="456" t="str">
        <f t="shared" si="31"/>
        <v/>
      </c>
      <c r="AH369" s="457" t="str">
        <f t="shared" si="28"/>
        <v xml:space="preserve"> </v>
      </c>
      <c r="AI369" s="451"/>
      <c r="AZ369" s="436">
        <v>7</v>
      </c>
      <c r="BA369" s="436">
        <v>5</v>
      </c>
      <c r="BB369" s="436">
        <v>1</v>
      </c>
      <c r="BC369" s="437" t="str">
        <f t="shared" si="29"/>
        <v>751</v>
      </c>
      <c r="BD369" s="436" t="s">
        <v>96</v>
      </c>
    </row>
    <row r="370" spans="1:56">
      <c r="A370" s="448"/>
      <c r="B370" s="449"/>
      <c r="C370" s="448"/>
      <c r="D370" s="449"/>
      <c r="E370" s="449"/>
      <c r="F370" s="448"/>
      <c r="G370" s="448"/>
      <c r="H370" s="448"/>
      <c r="I370" s="449"/>
      <c r="J370" s="448"/>
      <c r="K370" s="450"/>
      <c r="L370" s="451"/>
      <c r="M370" s="451"/>
      <c r="N370" s="451"/>
      <c r="O370" s="450"/>
      <c r="P370" s="451"/>
      <c r="Q370" s="450"/>
      <c r="R370" s="454" t="str">
        <f t="shared" si="30"/>
        <v/>
      </c>
      <c r="S370" s="457" t="str">
        <f t="shared" si="27"/>
        <v xml:space="preserve"> </v>
      </c>
      <c r="T370" s="451"/>
      <c r="U370" s="451"/>
      <c r="V370" s="451"/>
      <c r="W370" s="451"/>
      <c r="X370" s="451"/>
      <c r="Y370" s="451"/>
      <c r="Z370" s="446"/>
      <c r="AA370" s="451"/>
      <c r="AB370" s="452"/>
      <c r="AC370" s="450"/>
      <c r="AD370" s="450"/>
      <c r="AE370" s="450"/>
      <c r="AF370" s="451"/>
      <c r="AG370" s="456" t="str">
        <f t="shared" si="31"/>
        <v/>
      </c>
      <c r="AH370" s="457" t="str">
        <f t="shared" si="28"/>
        <v xml:space="preserve"> </v>
      </c>
      <c r="AI370" s="451"/>
      <c r="AZ370" s="436">
        <v>7</v>
      </c>
      <c r="BA370" s="436">
        <v>4</v>
      </c>
      <c r="BB370" s="436">
        <v>10</v>
      </c>
      <c r="BC370" s="437" t="str">
        <f t="shared" si="29"/>
        <v>7410</v>
      </c>
      <c r="BD370" s="436" t="s">
        <v>94</v>
      </c>
    </row>
    <row r="371" spans="1:56">
      <c r="A371" s="448"/>
      <c r="B371" s="449"/>
      <c r="C371" s="448"/>
      <c r="D371" s="449"/>
      <c r="E371" s="449"/>
      <c r="F371" s="448"/>
      <c r="G371" s="448"/>
      <c r="H371" s="448"/>
      <c r="I371" s="449"/>
      <c r="J371" s="448"/>
      <c r="K371" s="450"/>
      <c r="L371" s="451"/>
      <c r="M371" s="451"/>
      <c r="N371" s="451"/>
      <c r="O371" s="450"/>
      <c r="P371" s="451"/>
      <c r="Q371" s="450"/>
      <c r="R371" s="454" t="str">
        <f t="shared" si="30"/>
        <v/>
      </c>
      <c r="S371" s="457" t="str">
        <f t="shared" si="27"/>
        <v xml:space="preserve"> </v>
      </c>
      <c r="T371" s="451"/>
      <c r="U371" s="451"/>
      <c r="V371" s="451"/>
      <c r="W371" s="451"/>
      <c r="X371" s="451"/>
      <c r="Y371" s="451"/>
      <c r="Z371" s="446"/>
      <c r="AA371" s="451"/>
      <c r="AB371" s="452"/>
      <c r="AC371" s="450"/>
      <c r="AD371" s="450"/>
      <c r="AE371" s="450"/>
      <c r="AF371" s="451"/>
      <c r="AG371" s="456" t="str">
        <f t="shared" si="31"/>
        <v/>
      </c>
      <c r="AH371" s="457" t="str">
        <f t="shared" si="28"/>
        <v xml:space="preserve"> </v>
      </c>
      <c r="AI371" s="451"/>
      <c r="AZ371" s="436">
        <v>7</v>
      </c>
      <c r="BA371" s="436">
        <v>4</v>
      </c>
      <c r="BB371" s="436">
        <v>9</v>
      </c>
      <c r="BC371" s="437" t="str">
        <f t="shared" si="29"/>
        <v>749</v>
      </c>
      <c r="BD371" s="436" t="s">
        <v>94</v>
      </c>
    </row>
    <row r="372" spans="1:56">
      <c r="A372" s="448"/>
      <c r="B372" s="449"/>
      <c r="C372" s="448"/>
      <c r="D372" s="449"/>
      <c r="E372" s="449"/>
      <c r="F372" s="448"/>
      <c r="G372" s="448"/>
      <c r="H372" s="448"/>
      <c r="I372" s="449"/>
      <c r="J372" s="448"/>
      <c r="K372" s="450"/>
      <c r="L372" s="451"/>
      <c r="M372" s="451"/>
      <c r="N372" s="451"/>
      <c r="O372" s="450"/>
      <c r="P372" s="451"/>
      <c r="Q372" s="450"/>
      <c r="R372" s="454" t="str">
        <f t="shared" si="30"/>
        <v/>
      </c>
      <c r="S372" s="457" t="str">
        <f t="shared" si="27"/>
        <v xml:space="preserve"> </v>
      </c>
      <c r="T372" s="451"/>
      <c r="U372" s="451"/>
      <c r="V372" s="451"/>
      <c r="W372" s="451"/>
      <c r="X372" s="451"/>
      <c r="Y372" s="451"/>
      <c r="Z372" s="446"/>
      <c r="AA372" s="451"/>
      <c r="AB372" s="452"/>
      <c r="AC372" s="450"/>
      <c r="AD372" s="450"/>
      <c r="AE372" s="450"/>
      <c r="AF372" s="451"/>
      <c r="AG372" s="456" t="str">
        <f t="shared" si="31"/>
        <v/>
      </c>
      <c r="AH372" s="457" t="str">
        <f t="shared" si="28"/>
        <v xml:space="preserve"> </v>
      </c>
      <c r="AI372" s="451"/>
      <c r="AZ372" s="436">
        <v>7</v>
      </c>
      <c r="BA372" s="436">
        <v>4</v>
      </c>
      <c r="BB372" s="436">
        <v>8</v>
      </c>
      <c r="BC372" s="437" t="str">
        <f t="shared" si="29"/>
        <v>748</v>
      </c>
      <c r="BD372" s="436" t="s">
        <v>94</v>
      </c>
    </row>
    <row r="373" spans="1:56">
      <c r="A373" s="448"/>
      <c r="B373" s="449"/>
      <c r="C373" s="448"/>
      <c r="D373" s="449"/>
      <c r="E373" s="449"/>
      <c r="F373" s="448"/>
      <c r="G373" s="448"/>
      <c r="H373" s="448"/>
      <c r="I373" s="449"/>
      <c r="J373" s="448"/>
      <c r="K373" s="450"/>
      <c r="L373" s="451"/>
      <c r="M373" s="451"/>
      <c r="N373" s="451"/>
      <c r="O373" s="450"/>
      <c r="P373" s="451"/>
      <c r="Q373" s="450"/>
      <c r="R373" s="454" t="str">
        <f t="shared" si="30"/>
        <v/>
      </c>
      <c r="S373" s="457" t="str">
        <f t="shared" si="27"/>
        <v xml:space="preserve"> </v>
      </c>
      <c r="T373" s="451"/>
      <c r="U373" s="451"/>
      <c r="V373" s="451"/>
      <c r="W373" s="451"/>
      <c r="X373" s="451"/>
      <c r="Y373" s="451"/>
      <c r="Z373" s="446"/>
      <c r="AA373" s="451"/>
      <c r="AB373" s="452"/>
      <c r="AC373" s="450"/>
      <c r="AD373" s="450"/>
      <c r="AE373" s="450"/>
      <c r="AF373" s="451"/>
      <c r="AG373" s="456" t="str">
        <f t="shared" si="31"/>
        <v/>
      </c>
      <c r="AH373" s="457" t="str">
        <f t="shared" si="28"/>
        <v xml:space="preserve"> </v>
      </c>
      <c r="AI373" s="451"/>
      <c r="AZ373" s="436">
        <v>7</v>
      </c>
      <c r="BA373" s="436">
        <v>4</v>
      </c>
      <c r="BB373" s="436">
        <v>7</v>
      </c>
      <c r="BC373" s="437" t="str">
        <f t="shared" si="29"/>
        <v>747</v>
      </c>
      <c r="BD373" s="436" t="s">
        <v>94</v>
      </c>
    </row>
    <row r="374" spans="1:56">
      <c r="A374" s="448"/>
      <c r="B374" s="449"/>
      <c r="C374" s="448"/>
      <c r="D374" s="449"/>
      <c r="E374" s="449"/>
      <c r="F374" s="448"/>
      <c r="G374" s="448"/>
      <c r="H374" s="448"/>
      <c r="I374" s="449"/>
      <c r="J374" s="448"/>
      <c r="K374" s="450"/>
      <c r="L374" s="451"/>
      <c r="M374" s="451"/>
      <c r="N374" s="451"/>
      <c r="O374" s="450"/>
      <c r="P374" s="451"/>
      <c r="Q374" s="450"/>
      <c r="R374" s="454" t="str">
        <f t="shared" si="30"/>
        <v/>
      </c>
      <c r="S374" s="457" t="str">
        <f t="shared" si="27"/>
        <v xml:space="preserve"> </v>
      </c>
      <c r="T374" s="451"/>
      <c r="U374" s="451"/>
      <c r="V374" s="451"/>
      <c r="W374" s="451"/>
      <c r="X374" s="451"/>
      <c r="Y374" s="451"/>
      <c r="Z374" s="446"/>
      <c r="AA374" s="451"/>
      <c r="AB374" s="452"/>
      <c r="AC374" s="450"/>
      <c r="AD374" s="450"/>
      <c r="AE374" s="450"/>
      <c r="AF374" s="451"/>
      <c r="AG374" s="456" t="str">
        <f t="shared" si="31"/>
        <v/>
      </c>
      <c r="AH374" s="457" t="str">
        <f t="shared" si="28"/>
        <v xml:space="preserve"> </v>
      </c>
      <c r="AI374" s="451"/>
      <c r="AZ374" s="436">
        <v>7</v>
      </c>
      <c r="BA374" s="436">
        <v>4</v>
      </c>
      <c r="BB374" s="436">
        <v>6</v>
      </c>
      <c r="BC374" s="437" t="str">
        <f t="shared" si="29"/>
        <v>746</v>
      </c>
      <c r="BD374" s="436" t="s">
        <v>96</v>
      </c>
    </row>
    <row r="375" spans="1:56">
      <c r="A375" s="448"/>
      <c r="B375" s="449"/>
      <c r="C375" s="448"/>
      <c r="D375" s="449"/>
      <c r="E375" s="449"/>
      <c r="F375" s="448"/>
      <c r="G375" s="448"/>
      <c r="H375" s="448"/>
      <c r="I375" s="449"/>
      <c r="J375" s="448"/>
      <c r="K375" s="450"/>
      <c r="L375" s="451"/>
      <c r="M375" s="451"/>
      <c r="N375" s="451"/>
      <c r="O375" s="450"/>
      <c r="P375" s="451"/>
      <c r="Q375" s="450"/>
      <c r="R375" s="454" t="str">
        <f t="shared" si="30"/>
        <v/>
      </c>
      <c r="S375" s="457" t="str">
        <f t="shared" si="27"/>
        <v xml:space="preserve"> </v>
      </c>
      <c r="T375" s="451"/>
      <c r="U375" s="451"/>
      <c r="V375" s="451"/>
      <c r="W375" s="451"/>
      <c r="X375" s="451"/>
      <c r="Y375" s="451"/>
      <c r="Z375" s="446"/>
      <c r="AA375" s="451"/>
      <c r="AB375" s="452"/>
      <c r="AC375" s="450"/>
      <c r="AD375" s="450"/>
      <c r="AE375" s="450"/>
      <c r="AF375" s="451"/>
      <c r="AG375" s="456" t="str">
        <f t="shared" si="31"/>
        <v/>
      </c>
      <c r="AH375" s="457" t="str">
        <f t="shared" si="28"/>
        <v xml:space="preserve"> </v>
      </c>
      <c r="AI375" s="451"/>
      <c r="AZ375" s="436">
        <v>7</v>
      </c>
      <c r="BA375" s="436">
        <v>4</v>
      </c>
      <c r="BB375" s="436">
        <v>5</v>
      </c>
      <c r="BC375" s="437" t="str">
        <f t="shared" si="29"/>
        <v>745</v>
      </c>
      <c r="BD375" s="436" t="s">
        <v>96</v>
      </c>
    </row>
    <row r="376" spans="1:56">
      <c r="A376" s="448"/>
      <c r="B376" s="449"/>
      <c r="C376" s="448"/>
      <c r="D376" s="449"/>
      <c r="E376" s="449"/>
      <c r="F376" s="448"/>
      <c r="G376" s="448"/>
      <c r="H376" s="448"/>
      <c r="I376" s="449"/>
      <c r="J376" s="448"/>
      <c r="K376" s="450"/>
      <c r="L376" s="451"/>
      <c r="M376" s="451"/>
      <c r="N376" s="451"/>
      <c r="O376" s="450"/>
      <c r="P376" s="451"/>
      <c r="Q376" s="450"/>
      <c r="R376" s="454" t="str">
        <f t="shared" si="30"/>
        <v/>
      </c>
      <c r="S376" s="457" t="str">
        <f t="shared" si="27"/>
        <v xml:space="preserve"> </v>
      </c>
      <c r="T376" s="451"/>
      <c r="U376" s="451"/>
      <c r="V376" s="451"/>
      <c r="W376" s="451"/>
      <c r="X376" s="451"/>
      <c r="Y376" s="451"/>
      <c r="Z376" s="446"/>
      <c r="AA376" s="451"/>
      <c r="AB376" s="452"/>
      <c r="AC376" s="450"/>
      <c r="AD376" s="450"/>
      <c r="AE376" s="450"/>
      <c r="AF376" s="451"/>
      <c r="AG376" s="456" t="str">
        <f t="shared" si="31"/>
        <v/>
      </c>
      <c r="AH376" s="457" t="str">
        <f t="shared" si="28"/>
        <v xml:space="preserve"> </v>
      </c>
      <c r="AI376" s="451"/>
      <c r="AZ376" s="436">
        <v>7</v>
      </c>
      <c r="BA376" s="436">
        <v>4</v>
      </c>
      <c r="BB376" s="436">
        <v>4</v>
      </c>
      <c r="BC376" s="437" t="str">
        <f t="shared" si="29"/>
        <v>744</v>
      </c>
      <c r="BD376" s="436" t="s">
        <v>96</v>
      </c>
    </row>
    <row r="377" spans="1:56">
      <c r="A377" s="448"/>
      <c r="B377" s="449"/>
      <c r="C377" s="448"/>
      <c r="D377" s="449"/>
      <c r="E377" s="449"/>
      <c r="F377" s="448"/>
      <c r="G377" s="448"/>
      <c r="H377" s="448"/>
      <c r="I377" s="449"/>
      <c r="J377" s="448"/>
      <c r="K377" s="450"/>
      <c r="L377" s="451"/>
      <c r="M377" s="451"/>
      <c r="N377" s="451"/>
      <c r="O377" s="450"/>
      <c r="P377" s="451"/>
      <c r="Q377" s="450"/>
      <c r="R377" s="454" t="str">
        <f t="shared" si="30"/>
        <v/>
      </c>
      <c r="S377" s="457" t="str">
        <f t="shared" si="27"/>
        <v xml:space="preserve"> </v>
      </c>
      <c r="T377" s="451"/>
      <c r="U377" s="451"/>
      <c r="V377" s="451"/>
      <c r="W377" s="451"/>
      <c r="X377" s="451"/>
      <c r="Y377" s="451"/>
      <c r="Z377" s="446"/>
      <c r="AA377" s="451"/>
      <c r="AB377" s="452"/>
      <c r="AC377" s="450"/>
      <c r="AD377" s="450"/>
      <c r="AE377" s="450"/>
      <c r="AF377" s="451"/>
      <c r="AG377" s="456" t="str">
        <f t="shared" si="31"/>
        <v/>
      </c>
      <c r="AH377" s="457" t="str">
        <f t="shared" si="28"/>
        <v xml:space="preserve"> </v>
      </c>
      <c r="AI377" s="451"/>
      <c r="AZ377" s="436">
        <v>7</v>
      </c>
      <c r="BA377" s="436">
        <v>4</v>
      </c>
      <c r="BB377" s="436">
        <v>3</v>
      </c>
      <c r="BC377" s="437" t="str">
        <f t="shared" si="29"/>
        <v>743</v>
      </c>
      <c r="BD377" s="436" t="s">
        <v>96</v>
      </c>
    </row>
    <row r="378" spans="1:56">
      <c r="A378" s="448"/>
      <c r="B378" s="449"/>
      <c r="C378" s="448"/>
      <c r="D378" s="449"/>
      <c r="E378" s="449"/>
      <c r="F378" s="448"/>
      <c r="G378" s="448"/>
      <c r="H378" s="448"/>
      <c r="I378" s="449"/>
      <c r="J378" s="448"/>
      <c r="K378" s="450"/>
      <c r="L378" s="451"/>
      <c r="M378" s="451"/>
      <c r="N378" s="451"/>
      <c r="O378" s="450"/>
      <c r="P378" s="451"/>
      <c r="Q378" s="450"/>
      <c r="R378" s="454" t="str">
        <f t="shared" si="30"/>
        <v/>
      </c>
      <c r="S378" s="457" t="str">
        <f t="shared" si="27"/>
        <v xml:space="preserve"> </v>
      </c>
      <c r="T378" s="451"/>
      <c r="U378" s="451"/>
      <c r="V378" s="451"/>
      <c r="W378" s="451"/>
      <c r="X378" s="451"/>
      <c r="Y378" s="451"/>
      <c r="Z378" s="446"/>
      <c r="AA378" s="451"/>
      <c r="AB378" s="452"/>
      <c r="AC378" s="450"/>
      <c r="AD378" s="450"/>
      <c r="AE378" s="450"/>
      <c r="AF378" s="451"/>
      <c r="AG378" s="456" t="str">
        <f t="shared" si="31"/>
        <v/>
      </c>
      <c r="AH378" s="457" t="str">
        <f t="shared" si="28"/>
        <v xml:space="preserve"> </v>
      </c>
      <c r="AI378" s="451"/>
      <c r="AZ378" s="436">
        <v>7</v>
      </c>
      <c r="BA378" s="436">
        <v>4</v>
      </c>
      <c r="BB378" s="436">
        <v>2</v>
      </c>
      <c r="BC378" s="437" t="str">
        <f t="shared" si="29"/>
        <v>742</v>
      </c>
      <c r="BD378" s="436" t="s">
        <v>96</v>
      </c>
    </row>
    <row r="379" spans="1:56">
      <c r="A379" s="448"/>
      <c r="B379" s="449"/>
      <c r="C379" s="448"/>
      <c r="D379" s="449"/>
      <c r="E379" s="449"/>
      <c r="F379" s="448"/>
      <c r="G379" s="448"/>
      <c r="H379" s="448"/>
      <c r="I379" s="449"/>
      <c r="J379" s="448"/>
      <c r="K379" s="450"/>
      <c r="L379" s="451"/>
      <c r="M379" s="451"/>
      <c r="N379" s="451"/>
      <c r="O379" s="450"/>
      <c r="P379" s="451"/>
      <c r="Q379" s="450"/>
      <c r="R379" s="454" t="str">
        <f t="shared" si="30"/>
        <v/>
      </c>
      <c r="S379" s="457" t="str">
        <f t="shared" si="27"/>
        <v xml:space="preserve"> </v>
      </c>
      <c r="T379" s="451"/>
      <c r="U379" s="451"/>
      <c r="V379" s="451"/>
      <c r="W379" s="451"/>
      <c r="X379" s="451"/>
      <c r="Y379" s="451"/>
      <c r="Z379" s="446"/>
      <c r="AA379" s="451"/>
      <c r="AB379" s="452"/>
      <c r="AC379" s="450"/>
      <c r="AD379" s="450"/>
      <c r="AE379" s="450"/>
      <c r="AF379" s="451"/>
      <c r="AG379" s="456" t="str">
        <f t="shared" si="31"/>
        <v/>
      </c>
      <c r="AH379" s="457" t="str">
        <f t="shared" si="28"/>
        <v xml:space="preserve"> </v>
      </c>
      <c r="AI379" s="451"/>
      <c r="AZ379" s="436">
        <v>7</v>
      </c>
      <c r="BA379" s="436">
        <v>4</v>
      </c>
      <c r="BB379" s="436">
        <v>1</v>
      </c>
      <c r="BC379" s="437" t="str">
        <f t="shared" si="29"/>
        <v>741</v>
      </c>
      <c r="BD379" s="436" t="s">
        <v>96</v>
      </c>
    </row>
    <row r="380" spans="1:56">
      <c r="A380" s="448"/>
      <c r="B380" s="449"/>
      <c r="C380" s="448"/>
      <c r="D380" s="449"/>
      <c r="E380" s="449"/>
      <c r="F380" s="448"/>
      <c r="G380" s="448"/>
      <c r="H380" s="448"/>
      <c r="I380" s="449"/>
      <c r="J380" s="448"/>
      <c r="K380" s="450"/>
      <c r="L380" s="451"/>
      <c r="M380" s="451"/>
      <c r="N380" s="451"/>
      <c r="O380" s="450"/>
      <c r="P380" s="451"/>
      <c r="Q380" s="450"/>
      <c r="R380" s="454" t="str">
        <f t="shared" si="30"/>
        <v/>
      </c>
      <c r="S380" s="457" t="str">
        <f t="shared" si="27"/>
        <v xml:space="preserve"> </v>
      </c>
      <c r="T380" s="451"/>
      <c r="U380" s="451"/>
      <c r="V380" s="451"/>
      <c r="W380" s="451"/>
      <c r="X380" s="451"/>
      <c r="Y380" s="451"/>
      <c r="Z380" s="446"/>
      <c r="AA380" s="451"/>
      <c r="AB380" s="452"/>
      <c r="AC380" s="450"/>
      <c r="AD380" s="450"/>
      <c r="AE380" s="450"/>
      <c r="AF380" s="451"/>
      <c r="AG380" s="456" t="str">
        <f t="shared" si="31"/>
        <v/>
      </c>
      <c r="AH380" s="457" t="str">
        <f t="shared" si="28"/>
        <v xml:space="preserve"> </v>
      </c>
      <c r="AI380" s="451"/>
      <c r="AZ380" s="436">
        <v>7</v>
      </c>
      <c r="BA380" s="436">
        <v>3</v>
      </c>
      <c r="BB380" s="436">
        <v>10</v>
      </c>
      <c r="BC380" s="437" t="str">
        <f t="shared" si="29"/>
        <v>7310</v>
      </c>
      <c r="BD380" s="436" t="s">
        <v>96</v>
      </c>
    </row>
    <row r="381" spans="1:56">
      <c r="A381" s="448"/>
      <c r="B381" s="449"/>
      <c r="C381" s="448"/>
      <c r="D381" s="449"/>
      <c r="E381" s="449"/>
      <c r="F381" s="448"/>
      <c r="G381" s="448"/>
      <c r="H381" s="448"/>
      <c r="I381" s="449"/>
      <c r="J381" s="448"/>
      <c r="K381" s="450"/>
      <c r="L381" s="451"/>
      <c r="M381" s="451"/>
      <c r="N381" s="451"/>
      <c r="O381" s="450"/>
      <c r="P381" s="451"/>
      <c r="Q381" s="450"/>
      <c r="R381" s="454" t="str">
        <f t="shared" si="30"/>
        <v/>
      </c>
      <c r="S381" s="457" t="str">
        <f t="shared" si="27"/>
        <v xml:space="preserve"> </v>
      </c>
      <c r="T381" s="451"/>
      <c r="U381" s="451"/>
      <c r="V381" s="451"/>
      <c r="W381" s="451"/>
      <c r="X381" s="451"/>
      <c r="Y381" s="451"/>
      <c r="Z381" s="446"/>
      <c r="AA381" s="451"/>
      <c r="AB381" s="452"/>
      <c r="AC381" s="450"/>
      <c r="AD381" s="450"/>
      <c r="AE381" s="450"/>
      <c r="AF381" s="451"/>
      <c r="AG381" s="456" t="str">
        <f t="shared" si="31"/>
        <v/>
      </c>
      <c r="AH381" s="457" t="str">
        <f t="shared" si="28"/>
        <v xml:space="preserve"> </v>
      </c>
      <c r="AI381" s="451"/>
      <c r="AZ381" s="436">
        <v>7</v>
      </c>
      <c r="BA381" s="436">
        <v>3</v>
      </c>
      <c r="BB381" s="436">
        <v>9</v>
      </c>
      <c r="BC381" s="437" t="str">
        <f t="shared" si="29"/>
        <v>739</v>
      </c>
      <c r="BD381" s="436" t="s">
        <v>96</v>
      </c>
    </row>
    <row r="382" spans="1:56">
      <c r="A382" s="448"/>
      <c r="B382" s="449"/>
      <c r="C382" s="448"/>
      <c r="D382" s="449"/>
      <c r="E382" s="449"/>
      <c r="F382" s="448"/>
      <c r="G382" s="448"/>
      <c r="H382" s="448"/>
      <c r="I382" s="449"/>
      <c r="J382" s="448"/>
      <c r="K382" s="450"/>
      <c r="L382" s="451"/>
      <c r="M382" s="451"/>
      <c r="N382" s="451"/>
      <c r="O382" s="450"/>
      <c r="P382" s="451"/>
      <c r="Q382" s="450"/>
      <c r="R382" s="454" t="str">
        <f t="shared" si="30"/>
        <v/>
      </c>
      <c r="S382" s="457" t="str">
        <f t="shared" si="27"/>
        <v xml:space="preserve"> </v>
      </c>
      <c r="T382" s="451"/>
      <c r="U382" s="451"/>
      <c r="V382" s="451"/>
      <c r="W382" s="451"/>
      <c r="X382" s="451"/>
      <c r="Y382" s="451"/>
      <c r="Z382" s="446"/>
      <c r="AA382" s="451"/>
      <c r="AB382" s="452"/>
      <c r="AC382" s="450"/>
      <c r="AD382" s="450"/>
      <c r="AE382" s="450"/>
      <c r="AF382" s="451"/>
      <c r="AG382" s="456" t="str">
        <f t="shared" si="31"/>
        <v/>
      </c>
      <c r="AH382" s="457" t="str">
        <f t="shared" si="28"/>
        <v xml:space="preserve"> </v>
      </c>
      <c r="AI382" s="451"/>
      <c r="AZ382" s="436">
        <v>7</v>
      </c>
      <c r="BA382" s="436">
        <v>3</v>
      </c>
      <c r="BB382" s="436">
        <v>8</v>
      </c>
      <c r="BC382" s="437" t="str">
        <f t="shared" si="29"/>
        <v>738</v>
      </c>
      <c r="BD382" s="436" t="s">
        <v>96</v>
      </c>
    </row>
    <row r="383" spans="1:56">
      <c r="A383" s="448"/>
      <c r="B383" s="449"/>
      <c r="C383" s="448"/>
      <c r="D383" s="449"/>
      <c r="E383" s="449"/>
      <c r="F383" s="448"/>
      <c r="G383" s="448"/>
      <c r="H383" s="448"/>
      <c r="I383" s="449"/>
      <c r="J383" s="448"/>
      <c r="K383" s="450"/>
      <c r="L383" s="451"/>
      <c r="M383" s="451"/>
      <c r="N383" s="451"/>
      <c r="O383" s="450"/>
      <c r="P383" s="451"/>
      <c r="Q383" s="450"/>
      <c r="R383" s="454" t="str">
        <f t="shared" si="30"/>
        <v/>
      </c>
      <c r="S383" s="457" t="str">
        <f t="shared" si="27"/>
        <v xml:space="preserve"> </v>
      </c>
      <c r="T383" s="451"/>
      <c r="U383" s="451"/>
      <c r="V383" s="451"/>
      <c r="W383" s="451"/>
      <c r="X383" s="451"/>
      <c r="Y383" s="451"/>
      <c r="Z383" s="446"/>
      <c r="AA383" s="451"/>
      <c r="AB383" s="452"/>
      <c r="AC383" s="450"/>
      <c r="AD383" s="450"/>
      <c r="AE383" s="450"/>
      <c r="AF383" s="451"/>
      <c r="AG383" s="456" t="str">
        <f t="shared" si="31"/>
        <v/>
      </c>
      <c r="AH383" s="457" t="str">
        <f t="shared" si="28"/>
        <v xml:space="preserve"> </v>
      </c>
      <c r="AI383" s="451"/>
      <c r="AZ383" s="436">
        <v>7</v>
      </c>
      <c r="BA383" s="436">
        <v>3</v>
      </c>
      <c r="BB383" s="436">
        <v>7</v>
      </c>
      <c r="BC383" s="437" t="str">
        <f t="shared" si="29"/>
        <v>737</v>
      </c>
      <c r="BD383" s="436" t="s">
        <v>96</v>
      </c>
    </row>
    <row r="384" spans="1:56">
      <c r="A384" s="448"/>
      <c r="B384" s="449"/>
      <c r="C384" s="448"/>
      <c r="D384" s="449"/>
      <c r="E384" s="449"/>
      <c r="F384" s="448"/>
      <c r="G384" s="448"/>
      <c r="H384" s="448"/>
      <c r="I384" s="449"/>
      <c r="J384" s="448"/>
      <c r="K384" s="450"/>
      <c r="L384" s="451"/>
      <c r="M384" s="451"/>
      <c r="N384" s="451"/>
      <c r="O384" s="450"/>
      <c r="P384" s="451"/>
      <c r="Q384" s="450"/>
      <c r="R384" s="454" t="str">
        <f t="shared" si="30"/>
        <v/>
      </c>
      <c r="S384" s="457" t="str">
        <f t="shared" si="27"/>
        <v xml:space="preserve"> </v>
      </c>
      <c r="T384" s="451"/>
      <c r="U384" s="451"/>
      <c r="V384" s="451"/>
      <c r="W384" s="451"/>
      <c r="X384" s="451"/>
      <c r="Y384" s="451"/>
      <c r="Z384" s="446"/>
      <c r="AA384" s="451"/>
      <c r="AB384" s="452"/>
      <c r="AC384" s="450"/>
      <c r="AD384" s="450"/>
      <c r="AE384" s="450"/>
      <c r="AF384" s="451"/>
      <c r="AG384" s="456" t="str">
        <f t="shared" si="31"/>
        <v/>
      </c>
      <c r="AH384" s="457" t="str">
        <f t="shared" si="28"/>
        <v xml:space="preserve"> </v>
      </c>
      <c r="AI384" s="451"/>
      <c r="AZ384" s="436">
        <v>7</v>
      </c>
      <c r="BA384" s="436">
        <v>3</v>
      </c>
      <c r="BB384" s="436">
        <v>6</v>
      </c>
      <c r="BC384" s="437" t="str">
        <f t="shared" si="29"/>
        <v>736</v>
      </c>
      <c r="BD384" s="436" t="s">
        <v>96</v>
      </c>
    </row>
    <row r="385" spans="1:56">
      <c r="A385" s="448"/>
      <c r="B385" s="449"/>
      <c r="C385" s="448"/>
      <c r="D385" s="449"/>
      <c r="E385" s="449"/>
      <c r="F385" s="448"/>
      <c r="G385" s="448"/>
      <c r="H385" s="448"/>
      <c r="I385" s="449"/>
      <c r="J385" s="448"/>
      <c r="K385" s="450"/>
      <c r="L385" s="451"/>
      <c r="M385" s="451"/>
      <c r="N385" s="451"/>
      <c r="O385" s="450"/>
      <c r="P385" s="451"/>
      <c r="Q385" s="450"/>
      <c r="R385" s="454" t="str">
        <f t="shared" si="30"/>
        <v/>
      </c>
      <c r="S385" s="457" t="str">
        <f t="shared" si="27"/>
        <v xml:space="preserve"> </v>
      </c>
      <c r="T385" s="451"/>
      <c r="U385" s="451"/>
      <c r="V385" s="451"/>
      <c r="W385" s="451"/>
      <c r="X385" s="451"/>
      <c r="Y385" s="451"/>
      <c r="Z385" s="446"/>
      <c r="AA385" s="451"/>
      <c r="AB385" s="452"/>
      <c r="AC385" s="450"/>
      <c r="AD385" s="450"/>
      <c r="AE385" s="450"/>
      <c r="AF385" s="451"/>
      <c r="AG385" s="456" t="str">
        <f t="shared" si="31"/>
        <v/>
      </c>
      <c r="AH385" s="457" t="str">
        <f t="shared" si="28"/>
        <v xml:space="preserve"> </v>
      </c>
      <c r="AI385" s="451"/>
      <c r="AZ385" s="436">
        <v>7</v>
      </c>
      <c r="BA385" s="436">
        <v>3</v>
      </c>
      <c r="BB385" s="436">
        <v>5</v>
      </c>
      <c r="BC385" s="437" t="str">
        <f t="shared" si="29"/>
        <v>735</v>
      </c>
      <c r="BD385" s="436" t="s">
        <v>96</v>
      </c>
    </row>
    <row r="386" spans="1:56">
      <c r="A386" s="448"/>
      <c r="B386" s="449"/>
      <c r="C386" s="448"/>
      <c r="D386" s="449"/>
      <c r="E386" s="449"/>
      <c r="F386" s="448"/>
      <c r="G386" s="448"/>
      <c r="H386" s="448"/>
      <c r="I386" s="449"/>
      <c r="J386" s="448"/>
      <c r="K386" s="450"/>
      <c r="L386" s="451"/>
      <c r="M386" s="451"/>
      <c r="N386" s="451"/>
      <c r="O386" s="450"/>
      <c r="P386" s="451"/>
      <c r="Q386" s="450"/>
      <c r="R386" s="454" t="str">
        <f t="shared" si="30"/>
        <v/>
      </c>
      <c r="S386" s="457" t="str">
        <f t="shared" si="27"/>
        <v xml:space="preserve"> </v>
      </c>
      <c r="T386" s="451"/>
      <c r="U386" s="451"/>
      <c r="V386" s="451"/>
      <c r="W386" s="451"/>
      <c r="X386" s="451"/>
      <c r="Y386" s="451"/>
      <c r="Z386" s="446"/>
      <c r="AA386" s="451"/>
      <c r="AB386" s="452"/>
      <c r="AC386" s="450"/>
      <c r="AD386" s="450"/>
      <c r="AE386" s="450"/>
      <c r="AF386" s="451"/>
      <c r="AG386" s="456" t="str">
        <f t="shared" si="31"/>
        <v/>
      </c>
      <c r="AH386" s="457" t="str">
        <f t="shared" si="28"/>
        <v xml:space="preserve"> </v>
      </c>
      <c r="AI386" s="451"/>
      <c r="AZ386" s="436">
        <v>7</v>
      </c>
      <c r="BA386" s="436">
        <v>3</v>
      </c>
      <c r="BB386" s="436">
        <v>4</v>
      </c>
      <c r="BC386" s="437" t="str">
        <f t="shared" si="29"/>
        <v>734</v>
      </c>
      <c r="BD386" s="436" t="s">
        <v>102</v>
      </c>
    </row>
    <row r="387" spans="1:56">
      <c r="A387" s="448"/>
      <c r="B387" s="449"/>
      <c r="C387" s="448"/>
      <c r="D387" s="449"/>
      <c r="E387" s="449"/>
      <c r="F387" s="448"/>
      <c r="G387" s="448"/>
      <c r="H387" s="448"/>
      <c r="I387" s="449"/>
      <c r="J387" s="448"/>
      <c r="K387" s="450"/>
      <c r="L387" s="451"/>
      <c r="M387" s="451"/>
      <c r="N387" s="451"/>
      <c r="O387" s="450"/>
      <c r="P387" s="451"/>
      <c r="Q387" s="450"/>
      <c r="R387" s="454" t="str">
        <f t="shared" si="30"/>
        <v/>
      </c>
      <c r="S387" s="457" t="str">
        <f t="shared" si="27"/>
        <v xml:space="preserve"> </v>
      </c>
      <c r="T387" s="451"/>
      <c r="U387" s="451"/>
      <c r="V387" s="451"/>
      <c r="W387" s="451"/>
      <c r="X387" s="451"/>
      <c r="Y387" s="451"/>
      <c r="Z387" s="446"/>
      <c r="AA387" s="451"/>
      <c r="AB387" s="452"/>
      <c r="AC387" s="450"/>
      <c r="AD387" s="450"/>
      <c r="AE387" s="450"/>
      <c r="AF387" s="451"/>
      <c r="AG387" s="456" t="str">
        <f t="shared" si="31"/>
        <v/>
      </c>
      <c r="AH387" s="457" t="str">
        <f t="shared" si="28"/>
        <v xml:space="preserve"> </v>
      </c>
      <c r="AI387" s="451"/>
      <c r="AZ387" s="436">
        <v>7</v>
      </c>
      <c r="BA387" s="436">
        <v>3</v>
      </c>
      <c r="BB387" s="436">
        <v>3</v>
      </c>
      <c r="BC387" s="437" t="str">
        <f t="shared" si="29"/>
        <v>733</v>
      </c>
      <c r="BD387" s="436" t="s">
        <v>102</v>
      </c>
    </row>
    <row r="388" spans="1:56">
      <c r="A388" s="448"/>
      <c r="B388" s="449"/>
      <c r="C388" s="448"/>
      <c r="D388" s="449"/>
      <c r="E388" s="449"/>
      <c r="F388" s="448"/>
      <c r="G388" s="448"/>
      <c r="H388" s="448"/>
      <c r="I388" s="449"/>
      <c r="J388" s="448"/>
      <c r="K388" s="450"/>
      <c r="L388" s="451"/>
      <c r="M388" s="451"/>
      <c r="N388" s="451"/>
      <c r="O388" s="450"/>
      <c r="P388" s="451"/>
      <c r="Q388" s="450"/>
      <c r="R388" s="454" t="str">
        <f t="shared" si="30"/>
        <v/>
      </c>
      <c r="S388" s="457" t="str">
        <f t="shared" si="27"/>
        <v xml:space="preserve"> </v>
      </c>
      <c r="T388" s="451"/>
      <c r="U388" s="451"/>
      <c r="V388" s="451"/>
      <c r="W388" s="451"/>
      <c r="X388" s="451"/>
      <c r="Y388" s="451"/>
      <c r="Z388" s="446"/>
      <c r="AA388" s="451"/>
      <c r="AB388" s="452"/>
      <c r="AC388" s="450"/>
      <c r="AD388" s="450"/>
      <c r="AE388" s="450"/>
      <c r="AF388" s="451"/>
      <c r="AG388" s="456" t="str">
        <f t="shared" si="31"/>
        <v/>
      </c>
      <c r="AH388" s="457" t="str">
        <f t="shared" si="28"/>
        <v xml:space="preserve"> </v>
      </c>
      <c r="AI388" s="451"/>
      <c r="AZ388" s="436">
        <v>7</v>
      </c>
      <c r="BA388" s="436">
        <v>3</v>
      </c>
      <c r="BB388" s="436">
        <v>2</v>
      </c>
      <c r="BC388" s="437" t="str">
        <f t="shared" si="29"/>
        <v>732</v>
      </c>
      <c r="BD388" s="436" t="s">
        <v>102</v>
      </c>
    </row>
    <row r="389" spans="1:56">
      <c r="A389" s="448"/>
      <c r="B389" s="449"/>
      <c r="C389" s="448"/>
      <c r="D389" s="449"/>
      <c r="E389" s="449"/>
      <c r="F389" s="448"/>
      <c r="G389" s="448"/>
      <c r="H389" s="448"/>
      <c r="I389" s="449"/>
      <c r="J389" s="448"/>
      <c r="K389" s="450"/>
      <c r="L389" s="451"/>
      <c r="M389" s="451"/>
      <c r="N389" s="451"/>
      <c r="O389" s="450"/>
      <c r="P389" s="451"/>
      <c r="Q389" s="450"/>
      <c r="R389" s="454" t="str">
        <f t="shared" si="30"/>
        <v/>
      </c>
      <c r="S389" s="457" t="str">
        <f t="shared" si="27"/>
        <v xml:space="preserve"> </v>
      </c>
      <c r="T389" s="451"/>
      <c r="U389" s="451"/>
      <c r="V389" s="451"/>
      <c r="W389" s="451"/>
      <c r="X389" s="451"/>
      <c r="Y389" s="451"/>
      <c r="Z389" s="446"/>
      <c r="AA389" s="451"/>
      <c r="AB389" s="452"/>
      <c r="AC389" s="450"/>
      <c r="AD389" s="450"/>
      <c r="AE389" s="450"/>
      <c r="AF389" s="451"/>
      <c r="AG389" s="456" t="str">
        <f t="shared" si="31"/>
        <v/>
      </c>
      <c r="AH389" s="457" t="str">
        <f t="shared" si="28"/>
        <v xml:space="preserve"> </v>
      </c>
      <c r="AI389" s="451"/>
      <c r="AZ389" s="436">
        <v>7</v>
      </c>
      <c r="BA389" s="436">
        <v>3</v>
      </c>
      <c r="BB389" s="436">
        <v>1</v>
      </c>
      <c r="BC389" s="437" t="str">
        <f t="shared" si="29"/>
        <v>731</v>
      </c>
      <c r="BD389" s="436" t="s">
        <v>102</v>
      </c>
    </row>
    <row r="390" spans="1:56">
      <c r="A390" s="448"/>
      <c r="B390" s="449"/>
      <c r="C390" s="448"/>
      <c r="D390" s="449"/>
      <c r="E390" s="449"/>
      <c r="F390" s="448"/>
      <c r="G390" s="448"/>
      <c r="H390" s="448"/>
      <c r="I390" s="449"/>
      <c r="J390" s="448"/>
      <c r="K390" s="450"/>
      <c r="L390" s="451"/>
      <c r="M390" s="451"/>
      <c r="N390" s="451"/>
      <c r="O390" s="450"/>
      <c r="P390" s="451"/>
      <c r="Q390" s="450"/>
      <c r="R390" s="454" t="str">
        <f t="shared" si="30"/>
        <v/>
      </c>
      <c r="S390" s="457" t="str">
        <f t="shared" si="27"/>
        <v xml:space="preserve"> </v>
      </c>
      <c r="T390" s="451"/>
      <c r="U390" s="451"/>
      <c r="V390" s="451"/>
      <c r="W390" s="451"/>
      <c r="X390" s="451"/>
      <c r="Y390" s="451"/>
      <c r="Z390" s="446"/>
      <c r="AA390" s="451"/>
      <c r="AB390" s="452"/>
      <c r="AC390" s="450"/>
      <c r="AD390" s="450"/>
      <c r="AE390" s="450"/>
      <c r="AF390" s="451"/>
      <c r="AG390" s="456" t="str">
        <f t="shared" si="31"/>
        <v/>
      </c>
      <c r="AH390" s="457" t="str">
        <f t="shared" si="28"/>
        <v xml:space="preserve"> </v>
      </c>
      <c r="AI390" s="451"/>
      <c r="AZ390" s="436">
        <v>7</v>
      </c>
      <c r="BA390" s="436">
        <v>2</v>
      </c>
      <c r="BB390" s="436">
        <v>10</v>
      </c>
      <c r="BC390" s="437" t="str">
        <f t="shared" si="29"/>
        <v>7210</v>
      </c>
      <c r="BD390" s="436" t="s">
        <v>96</v>
      </c>
    </row>
    <row r="391" spans="1:56">
      <c r="A391" s="448"/>
      <c r="B391" s="449"/>
      <c r="C391" s="448"/>
      <c r="D391" s="449"/>
      <c r="E391" s="449"/>
      <c r="F391" s="448"/>
      <c r="G391" s="448"/>
      <c r="H391" s="448"/>
      <c r="I391" s="449"/>
      <c r="J391" s="448"/>
      <c r="K391" s="450"/>
      <c r="L391" s="451"/>
      <c r="M391" s="451"/>
      <c r="N391" s="451"/>
      <c r="O391" s="450"/>
      <c r="P391" s="451"/>
      <c r="Q391" s="450"/>
      <c r="R391" s="454" t="str">
        <f t="shared" si="30"/>
        <v/>
      </c>
      <c r="S391" s="457" t="str">
        <f t="shared" si="27"/>
        <v xml:space="preserve"> </v>
      </c>
      <c r="T391" s="451"/>
      <c r="U391" s="451"/>
      <c r="V391" s="451"/>
      <c r="W391" s="451"/>
      <c r="X391" s="451"/>
      <c r="Y391" s="451"/>
      <c r="Z391" s="446"/>
      <c r="AA391" s="451"/>
      <c r="AB391" s="452"/>
      <c r="AC391" s="450"/>
      <c r="AD391" s="450"/>
      <c r="AE391" s="450"/>
      <c r="AF391" s="451"/>
      <c r="AG391" s="456" t="str">
        <f t="shared" si="31"/>
        <v/>
      </c>
      <c r="AH391" s="457" t="str">
        <f t="shared" si="28"/>
        <v xml:space="preserve"> </v>
      </c>
      <c r="AI391" s="451"/>
      <c r="AZ391" s="436">
        <v>7</v>
      </c>
      <c r="BA391" s="436">
        <v>2</v>
      </c>
      <c r="BB391" s="436">
        <v>9</v>
      </c>
      <c r="BC391" s="437" t="str">
        <f t="shared" si="29"/>
        <v>729</v>
      </c>
      <c r="BD391" s="436" t="s">
        <v>96</v>
      </c>
    </row>
    <row r="392" spans="1:56">
      <c r="A392" s="448"/>
      <c r="B392" s="449"/>
      <c r="C392" s="448"/>
      <c r="D392" s="449"/>
      <c r="E392" s="449"/>
      <c r="F392" s="448"/>
      <c r="G392" s="448"/>
      <c r="H392" s="448"/>
      <c r="I392" s="449"/>
      <c r="J392" s="448"/>
      <c r="K392" s="450"/>
      <c r="L392" s="451"/>
      <c r="M392" s="451"/>
      <c r="N392" s="451"/>
      <c r="O392" s="450"/>
      <c r="P392" s="451"/>
      <c r="Q392" s="450"/>
      <c r="R392" s="454" t="str">
        <f t="shared" si="30"/>
        <v/>
      </c>
      <c r="S392" s="457" t="str">
        <f t="shared" si="27"/>
        <v xml:space="preserve"> </v>
      </c>
      <c r="T392" s="451"/>
      <c r="U392" s="451"/>
      <c r="V392" s="451"/>
      <c r="W392" s="451"/>
      <c r="X392" s="451"/>
      <c r="Y392" s="451"/>
      <c r="Z392" s="446"/>
      <c r="AA392" s="451"/>
      <c r="AB392" s="452"/>
      <c r="AC392" s="450"/>
      <c r="AD392" s="450"/>
      <c r="AE392" s="450"/>
      <c r="AF392" s="451"/>
      <c r="AG392" s="456" t="str">
        <f t="shared" si="31"/>
        <v/>
      </c>
      <c r="AH392" s="457" t="str">
        <f t="shared" si="28"/>
        <v xml:space="preserve"> </v>
      </c>
      <c r="AI392" s="451"/>
      <c r="AZ392" s="436">
        <v>7</v>
      </c>
      <c r="BA392" s="436">
        <v>2</v>
      </c>
      <c r="BB392" s="436">
        <v>8</v>
      </c>
      <c r="BC392" s="437" t="str">
        <f t="shared" si="29"/>
        <v>728</v>
      </c>
      <c r="BD392" s="436" t="s">
        <v>96</v>
      </c>
    </row>
    <row r="393" spans="1:56">
      <c r="A393" s="448"/>
      <c r="B393" s="449"/>
      <c r="C393" s="448"/>
      <c r="D393" s="449"/>
      <c r="E393" s="449"/>
      <c r="F393" s="448"/>
      <c r="G393" s="448"/>
      <c r="H393" s="448"/>
      <c r="I393" s="449"/>
      <c r="J393" s="448"/>
      <c r="K393" s="450"/>
      <c r="L393" s="451"/>
      <c r="M393" s="451"/>
      <c r="N393" s="451"/>
      <c r="O393" s="450"/>
      <c r="P393" s="451"/>
      <c r="Q393" s="450"/>
      <c r="R393" s="454" t="str">
        <f t="shared" si="30"/>
        <v/>
      </c>
      <c r="S393" s="457" t="str">
        <f t="shared" si="27"/>
        <v xml:space="preserve"> </v>
      </c>
      <c r="T393" s="451"/>
      <c r="U393" s="451"/>
      <c r="V393" s="451"/>
      <c r="W393" s="451"/>
      <c r="X393" s="451"/>
      <c r="Y393" s="451"/>
      <c r="Z393" s="446"/>
      <c r="AA393" s="451"/>
      <c r="AB393" s="452"/>
      <c r="AC393" s="450"/>
      <c r="AD393" s="450"/>
      <c r="AE393" s="450"/>
      <c r="AF393" s="451"/>
      <c r="AG393" s="456" t="str">
        <f t="shared" si="31"/>
        <v/>
      </c>
      <c r="AH393" s="457" t="str">
        <f t="shared" si="28"/>
        <v xml:space="preserve"> </v>
      </c>
      <c r="AI393" s="451"/>
      <c r="AZ393" s="436">
        <v>7</v>
      </c>
      <c r="BA393" s="436">
        <v>2</v>
      </c>
      <c r="BB393" s="436">
        <v>7</v>
      </c>
      <c r="BC393" s="437" t="str">
        <f t="shared" si="29"/>
        <v>727</v>
      </c>
      <c r="BD393" s="436" t="s">
        <v>96</v>
      </c>
    </row>
    <row r="394" spans="1:56">
      <c r="A394" s="448"/>
      <c r="B394" s="449"/>
      <c r="C394" s="448"/>
      <c r="D394" s="449"/>
      <c r="E394" s="449"/>
      <c r="F394" s="448"/>
      <c r="G394" s="448"/>
      <c r="H394" s="448"/>
      <c r="I394" s="449"/>
      <c r="J394" s="448"/>
      <c r="K394" s="450"/>
      <c r="L394" s="451"/>
      <c r="M394" s="451"/>
      <c r="N394" s="451"/>
      <c r="O394" s="450"/>
      <c r="P394" s="451"/>
      <c r="Q394" s="450"/>
      <c r="R394" s="454" t="str">
        <f t="shared" si="30"/>
        <v/>
      </c>
      <c r="S394" s="457" t="str">
        <f t="shared" ref="S394:S457" si="32">_xlfn.IFNA(VLOOKUP(R394,$BC$10:$BD$1009,2,FALSE), " ")</f>
        <v xml:space="preserve"> </v>
      </c>
      <c r="T394" s="451"/>
      <c r="U394" s="451"/>
      <c r="V394" s="451"/>
      <c r="W394" s="451"/>
      <c r="X394" s="451"/>
      <c r="Y394" s="451"/>
      <c r="Z394" s="446"/>
      <c r="AA394" s="451"/>
      <c r="AB394" s="452"/>
      <c r="AC394" s="450"/>
      <c r="AD394" s="450"/>
      <c r="AE394" s="450"/>
      <c r="AF394" s="451"/>
      <c r="AG394" s="456" t="str">
        <f t="shared" si="31"/>
        <v/>
      </c>
      <c r="AH394" s="457" t="str">
        <f t="shared" ref="AH394:AH457" si="33">_xlfn.IFNA(VLOOKUP(AG394,$BC$10:$BD$1009,2,FALSE)," ")</f>
        <v xml:space="preserve"> </v>
      </c>
      <c r="AI394" s="451"/>
      <c r="AZ394" s="436">
        <v>7</v>
      </c>
      <c r="BA394" s="436">
        <v>2</v>
      </c>
      <c r="BB394" s="436">
        <v>6</v>
      </c>
      <c r="BC394" s="437" t="str">
        <f t="shared" si="29"/>
        <v>726</v>
      </c>
      <c r="BD394" s="436" t="s">
        <v>96</v>
      </c>
    </row>
    <row r="395" spans="1:56">
      <c r="A395" s="448"/>
      <c r="B395" s="449"/>
      <c r="C395" s="448"/>
      <c r="D395" s="449"/>
      <c r="E395" s="449"/>
      <c r="F395" s="448"/>
      <c r="G395" s="448"/>
      <c r="H395" s="448"/>
      <c r="I395" s="449"/>
      <c r="J395" s="448"/>
      <c r="K395" s="450"/>
      <c r="L395" s="451"/>
      <c r="M395" s="451"/>
      <c r="N395" s="451"/>
      <c r="O395" s="450"/>
      <c r="P395" s="451"/>
      <c r="Q395" s="450"/>
      <c r="R395" s="454" t="str">
        <f t="shared" si="30"/>
        <v/>
      </c>
      <c r="S395" s="457" t="str">
        <f t="shared" si="32"/>
        <v xml:space="preserve"> </v>
      </c>
      <c r="T395" s="451"/>
      <c r="U395" s="451"/>
      <c r="V395" s="451"/>
      <c r="W395" s="451"/>
      <c r="X395" s="451"/>
      <c r="Y395" s="451"/>
      <c r="Z395" s="446"/>
      <c r="AA395" s="451"/>
      <c r="AB395" s="452"/>
      <c r="AC395" s="450"/>
      <c r="AD395" s="450"/>
      <c r="AE395" s="450"/>
      <c r="AF395" s="451"/>
      <c r="AG395" s="456" t="str">
        <f t="shared" si="31"/>
        <v/>
      </c>
      <c r="AH395" s="457" t="str">
        <f t="shared" si="33"/>
        <v xml:space="preserve"> </v>
      </c>
      <c r="AI395" s="451"/>
      <c r="AZ395" s="436">
        <v>7</v>
      </c>
      <c r="BA395" s="436">
        <v>2</v>
      </c>
      <c r="BB395" s="436">
        <v>5</v>
      </c>
      <c r="BC395" s="437" t="str">
        <f t="shared" ref="BC395:BC458" si="34">AZ395&amp;BA395&amp;BB395</f>
        <v>725</v>
      </c>
      <c r="BD395" s="436" t="s">
        <v>96</v>
      </c>
    </row>
    <row r="396" spans="1:56">
      <c r="A396" s="448"/>
      <c r="B396" s="449"/>
      <c r="C396" s="448"/>
      <c r="D396" s="449"/>
      <c r="E396" s="449"/>
      <c r="F396" s="448"/>
      <c r="G396" s="448"/>
      <c r="H396" s="448"/>
      <c r="I396" s="449"/>
      <c r="J396" s="448"/>
      <c r="K396" s="450"/>
      <c r="L396" s="451"/>
      <c r="M396" s="451"/>
      <c r="N396" s="451"/>
      <c r="O396" s="450"/>
      <c r="P396" s="451"/>
      <c r="Q396" s="450"/>
      <c r="R396" s="454" t="str">
        <f t="shared" si="30"/>
        <v/>
      </c>
      <c r="S396" s="457" t="str">
        <f t="shared" si="32"/>
        <v xml:space="preserve"> </v>
      </c>
      <c r="T396" s="451"/>
      <c r="U396" s="451"/>
      <c r="V396" s="451"/>
      <c r="W396" s="451"/>
      <c r="X396" s="451"/>
      <c r="Y396" s="451"/>
      <c r="Z396" s="446"/>
      <c r="AA396" s="451"/>
      <c r="AB396" s="452"/>
      <c r="AC396" s="450"/>
      <c r="AD396" s="450"/>
      <c r="AE396" s="450"/>
      <c r="AF396" s="451"/>
      <c r="AG396" s="456" t="str">
        <f t="shared" si="31"/>
        <v/>
      </c>
      <c r="AH396" s="457" t="str">
        <f t="shared" si="33"/>
        <v xml:space="preserve"> </v>
      </c>
      <c r="AI396" s="451"/>
      <c r="AZ396" s="436">
        <v>7</v>
      </c>
      <c r="BA396" s="436">
        <v>2</v>
      </c>
      <c r="BB396" s="436">
        <v>4</v>
      </c>
      <c r="BC396" s="437" t="str">
        <f t="shared" si="34"/>
        <v>724</v>
      </c>
      <c r="BD396" s="436" t="s">
        <v>102</v>
      </c>
    </row>
    <row r="397" spans="1:56">
      <c r="A397" s="448"/>
      <c r="B397" s="449"/>
      <c r="C397" s="448"/>
      <c r="D397" s="449"/>
      <c r="E397" s="449"/>
      <c r="F397" s="448"/>
      <c r="G397" s="448"/>
      <c r="H397" s="448"/>
      <c r="I397" s="449"/>
      <c r="J397" s="448"/>
      <c r="K397" s="450"/>
      <c r="L397" s="451"/>
      <c r="M397" s="451"/>
      <c r="N397" s="451"/>
      <c r="O397" s="450"/>
      <c r="P397" s="451"/>
      <c r="Q397" s="450"/>
      <c r="R397" s="454" t="str">
        <f t="shared" si="30"/>
        <v/>
      </c>
      <c r="S397" s="457" t="str">
        <f t="shared" si="32"/>
        <v xml:space="preserve"> </v>
      </c>
      <c r="T397" s="451"/>
      <c r="U397" s="451"/>
      <c r="V397" s="451"/>
      <c r="W397" s="451"/>
      <c r="X397" s="451"/>
      <c r="Y397" s="451"/>
      <c r="Z397" s="446"/>
      <c r="AA397" s="451"/>
      <c r="AB397" s="452"/>
      <c r="AC397" s="450"/>
      <c r="AD397" s="450"/>
      <c r="AE397" s="450"/>
      <c r="AF397" s="451"/>
      <c r="AG397" s="456" t="str">
        <f t="shared" si="31"/>
        <v/>
      </c>
      <c r="AH397" s="457" t="str">
        <f t="shared" si="33"/>
        <v xml:space="preserve"> </v>
      </c>
      <c r="AI397" s="451"/>
      <c r="AZ397" s="436">
        <v>7</v>
      </c>
      <c r="BA397" s="436">
        <v>2</v>
      </c>
      <c r="BB397" s="436">
        <v>3</v>
      </c>
      <c r="BC397" s="437" t="str">
        <f t="shared" si="34"/>
        <v>723</v>
      </c>
      <c r="BD397" s="436" t="s">
        <v>102</v>
      </c>
    </row>
    <row r="398" spans="1:56">
      <c r="A398" s="448"/>
      <c r="B398" s="449"/>
      <c r="C398" s="448"/>
      <c r="D398" s="449"/>
      <c r="E398" s="449"/>
      <c r="F398" s="448"/>
      <c r="G398" s="448"/>
      <c r="H398" s="448"/>
      <c r="I398" s="449"/>
      <c r="J398" s="448"/>
      <c r="K398" s="450"/>
      <c r="L398" s="451"/>
      <c r="M398" s="451"/>
      <c r="N398" s="451"/>
      <c r="O398" s="450"/>
      <c r="P398" s="451"/>
      <c r="Q398" s="450"/>
      <c r="R398" s="454" t="str">
        <f t="shared" si="30"/>
        <v/>
      </c>
      <c r="S398" s="457" t="str">
        <f t="shared" si="32"/>
        <v xml:space="preserve"> </v>
      </c>
      <c r="T398" s="451"/>
      <c r="U398" s="451"/>
      <c r="V398" s="451"/>
      <c r="W398" s="451"/>
      <c r="X398" s="451"/>
      <c r="Y398" s="451"/>
      <c r="Z398" s="446"/>
      <c r="AA398" s="451"/>
      <c r="AB398" s="452"/>
      <c r="AC398" s="450"/>
      <c r="AD398" s="450"/>
      <c r="AE398" s="450"/>
      <c r="AF398" s="451"/>
      <c r="AG398" s="456" t="str">
        <f t="shared" si="31"/>
        <v/>
      </c>
      <c r="AH398" s="457" t="str">
        <f t="shared" si="33"/>
        <v xml:space="preserve"> </v>
      </c>
      <c r="AI398" s="451"/>
      <c r="AZ398" s="436">
        <v>7</v>
      </c>
      <c r="BA398" s="436">
        <v>2</v>
      </c>
      <c r="BB398" s="436">
        <v>2</v>
      </c>
      <c r="BC398" s="437" t="str">
        <f t="shared" si="34"/>
        <v>722</v>
      </c>
      <c r="BD398" s="436" t="s">
        <v>102</v>
      </c>
    </row>
    <row r="399" spans="1:56">
      <c r="A399" s="448"/>
      <c r="B399" s="449"/>
      <c r="C399" s="448"/>
      <c r="D399" s="449"/>
      <c r="E399" s="449"/>
      <c r="F399" s="448"/>
      <c r="G399" s="448"/>
      <c r="H399" s="448"/>
      <c r="I399" s="449"/>
      <c r="J399" s="448"/>
      <c r="K399" s="450"/>
      <c r="L399" s="451"/>
      <c r="M399" s="451"/>
      <c r="N399" s="451"/>
      <c r="O399" s="450"/>
      <c r="P399" s="451"/>
      <c r="Q399" s="450"/>
      <c r="R399" s="454" t="str">
        <f t="shared" si="30"/>
        <v/>
      </c>
      <c r="S399" s="457" t="str">
        <f t="shared" si="32"/>
        <v xml:space="preserve"> </v>
      </c>
      <c r="T399" s="451"/>
      <c r="U399" s="451"/>
      <c r="V399" s="451"/>
      <c r="W399" s="451"/>
      <c r="X399" s="451"/>
      <c r="Y399" s="451"/>
      <c r="Z399" s="446"/>
      <c r="AA399" s="451"/>
      <c r="AB399" s="452"/>
      <c r="AC399" s="450"/>
      <c r="AD399" s="450"/>
      <c r="AE399" s="450"/>
      <c r="AF399" s="451"/>
      <c r="AG399" s="456" t="str">
        <f t="shared" si="31"/>
        <v/>
      </c>
      <c r="AH399" s="457" t="str">
        <f t="shared" si="33"/>
        <v xml:space="preserve"> </v>
      </c>
      <c r="AI399" s="451"/>
      <c r="AZ399" s="436">
        <v>7</v>
      </c>
      <c r="BA399" s="436">
        <v>2</v>
      </c>
      <c r="BB399" s="436">
        <v>1</v>
      </c>
      <c r="BC399" s="437" t="str">
        <f t="shared" si="34"/>
        <v>721</v>
      </c>
      <c r="BD399" s="436" t="s">
        <v>102</v>
      </c>
    </row>
    <row r="400" spans="1:56">
      <c r="A400" s="448"/>
      <c r="B400" s="449"/>
      <c r="C400" s="448"/>
      <c r="D400" s="449"/>
      <c r="E400" s="449"/>
      <c r="F400" s="448"/>
      <c r="G400" s="448"/>
      <c r="H400" s="448"/>
      <c r="I400" s="449"/>
      <c r="J400" s="448"/>
      <c r="K400" s="450"/>
      <c r="L400" s="451"/>
      <c r="M400" s="451"/>
      <c r="N400" s="451"/>
      <c r="O400" s="450"/>
      <c r="P400" s="451"/>
      <c r="Q400" s="450"/>
      <c r="R400" s="454" t="str">
        <f t="shared" si="30"/>
        <v/>
      </c>
      <c r="S400" s="457" t="str">
        <f t="shared" si="32"/>
        <v xml:space="preserve"> </v>
      </c>
      <c r="T400" s="451"/>
      <c r="U400" s="451"/>
      <c r="V400" s="451"/>
      <c r="W400" s="451"/>
      <c r="X400" s="451"/>
      <c r="Y400" s="451"/>
      <c r="Z400" s="446"/>
      <c r="AA400" s="451"/>
      <c r="AB400" s="452"/>
      <c r="AC400" s="450"/>
      <c r="AD400" s="450"/>
      <c r="AE400" s="450"/>
      <c r="AF400" s="451"/>
      <c r="AG400" s="456" t="str">
        <f t="shared" si="31"/>
        <v/>
      </c>
      <c r="AH400" s="457" t="str">
        <f t="shared" si="33"/>
        <v xml:space="preserve"> </v>
      </c>
      <c r="AI400" s="451"/>
      <c r="AZ400" s="436">
        <v>7</v>
      </c>
      <c r="BA400" s="436">
        <v>1</v>
      </c>
      <c r="BB400" s="436">
        <v>10</v>
      </c>
      <c r="BC400" s="437" t="str">
        <f t="shared" si="34"/>
        <v>7110</v>
      </c>
      <c r="BD400" s="436" t="s">
        <v>102</v>
      </c>
    </row>
    <row r="401" spans="1:56">
      <c r="A401" s="448"/>
      <c r="B401" s="449"/>
      <c r="C401" s="448"/>
      <c r="D401" s="449"/>
      <c r="E401" s="449"/>
      <c r="F401" s="448"/>
      <c r="G401" s="448"/>
      <c r="H401" s="448"/>
      <c r="I401" s="449"/>
      <c r="J401" s="448"/>
      <c r="K401" s="450"/>
      <c r="L401" s="451"/>
      <c r="M401" s="451"/>
      <c r="N401" s="451"/>
      <c r="O401" s="450"/>
      <c r="P401" s="451"/>
      <c r="Q401" s="450"/>
      <c r="R401" s="454" t="str">
        <f t="shared" si="30"/>
        <v/>
      </c>
      <c r="S401" s="457" t="str">
        <f t="shared" si="32"/>
        <v xml:space="preserve"> </v>
      </c>
      <c r="T401" s="451"/>
      <c r="U401" s="451"/>
      <c r="V401" s="451"/>
      <c r="W401" s="451"/>
      <c r="X401" s="451"/>
      <c r="Y401" s="451"/>
      <c r="Z401" s="446"/>
      <c r="AA401" s="451"/>
      <c r="AB401" s="452"/>
      <c r="AC401" s="450"/>
      <c r="AD401" s="450"/>
      <c r="AE401" s="450"/>
      <c r="AF401" s="451"/>
      <c r="AG401" s="456" t="str">
        <f t="shared" si="31"/>
        <v/>
      </c>
      <c r="AH401" s="457" t="str">
        <f t="shared" si="33"/>
        <v xml:space="preserve"> </v>
      </c>
      <c r="AI401" s="451"/>
      <c r="AZ401" s="436">
        <v>7</v>
      </c>
      <c r="BA401" s="436">
        <v>1</v>
      </c>
      <c r="BB401" s="436">
        <v>9</v>
      </c>
      <c r="BC401" s="437" t="str">
        <f t="shared" si="34"/>
        <v>719</v>
      </c>
      <c r="BD401" s="436" t="s">
        <v>102</v>
      </c>
    </row>
    <row r="402" spans="1:56">
      <c r="A402" s="448"/>
      <c r="B402" s="449"/>
      <c r="C402" s="448"/>
      <c r="D402" s="449"/>
      <c r="E402" s="449"/>
      <c r="F402" s="448"/>
      <c r="G402" s="448"/>
      <c r="H402" s="448"/>
      <c r="I402" s="449"/>
      <c r="J402" s="448"/>
      <c r="K402" s="450"/>
      <c r="L402" s="451"/>
      <c r="M402" s="451"/>
      <c r="N402" s="451"/>
      <c r="O402" s="450"/>
      <c r="P402" s="451"/>
      <c r="Q402" s="450"/>
      <c r="R402" s="454" t="str">
        <f t="shared" si="30"/>
        <v/>
      </c>
      <c r="S402" s="457" t="str">
        <f t="shared" si="32"/>
        <v xml:space="preserve"> </v>
      </c>
      <c r="T402" s="451"/>
      <c r="U402" s="451"/>
      <c r="V402" s="451"/>
      <c r="W402" s="451"/>
      <c r="X402" s="451"/>
      <c r="Y402" s="451"/>
      <c r="Z402" s="446"/>
      <c r="AA402" s="451"/>
      <c r="AB402" s="452"/>
      <c r="AC402" s="450"/>
      <c r="AD402" s="450"/>
      <c r="AE402" s="450"/>
      <c r="AF402" s="451"/>
      <c r="AG402" s="456" t="str">
        <f t="shared" si="31"/>
        <v/>
      </c>
      <c r="AH402" s="457" t="str">
        <f t="shared" si="33"/>
        <v xml:space="preserve"> </v>
      </c>
      <c r="AI402" s="451"/>
      <c r="AZ402" s="436">
        <v>7</v>
      </c>
      <c r="BA402" s="436">
        <v>1</v>
      </c>
      <c r="BB402" s="436">
        <v>8</v>
      </c>
      <c r="BC402" s="437" t="str">
        <f t="shared" si="34"/>
        <v>718</v>
      </c>
      <c r="BD402" s="436" t="s">
        <v>102</v>
      </c>
    </row>
    <row r="403" spans="1:56">
      <c r="A403" s="448"/>
      <c r="B403" s="449"/>
      <c r="C403" s="448"/>
      <c r="D403" s="449"/>
      <c r="E403" s="449"/>
      <c r="F403" s="448"/>
      <c r="G403" s="448"/>
      <c r="H403" s="448"/>
      <c r="I403" s="449"/>
      <c r="J403" s="448"/>
      <c r="K403" s="450"/>
      <c r="L403" s="451"/>
      <c r="M403" s="451"/>
      <c r="N403" s="451"/>
      <c r="O403" s="450"/>
      <c r="P403" s="451"/>
      <c r="Q403" s="450"/>
      <c r="R403" s="454" t="str">
        <f t="shared" si="30"/>
        <v/>
      </c>
      <c r="S403" s="457" t="str">
        <f t="shared" si="32"/>
        <v xml:space="preserve"> </v>
      </c>
      <c r="T403" s="451"/>
      <c r="U403" s="451"/>
      <c r="V403" s="451"/>
      <c r="W403" s="451"/>
      <c r="X403" s="451"/>
      <c r="Y403" s="451"/>
      <c r="Z403" s="446"/>
      <c r="AA403" s="451"/>
      <c r="AB403" s="452"/>
      <c r="AC403" s="450"/>
      <c r="AD403" s="450"/>
      <c r="AE403" s="450"/>
      <c r="AF403" s="451"/>
      <c r="AG403" s="456" t="str">
        <f t="shared" si="31"/>
        <v/>
      </c>
      <c r="AH403" s="457" t="str">
        <f t="shared" si="33"/>
        <v xml:space="preserve"> </v>
      </c>
      <c r="AI403" s="451"/>
      <c r="AZ403" s="436">
        <v>7</v>
      </c>
      <c r="BA403" s="436">
        <v>1</v>
      </c>
      <c r="BB403" s="436">
        <v>7</v>
      </c>
      <c r="BC403" s="437" t="str">
        <f t="shared" si="34"/>
        <v>717</v>
      </c>
      <c r="BD403" s="436" t="s">
        <v>102</v>
      </c>
    </row>
    <row r="404" spans="1:56">
      <c r="A404" s="448"/>
      <c r="B404" s="449"/>
      <c r="C404" s="448"/>
      <c r="D404" s="449"/>
      <c r="E404" s="449"/>
      <c r="F404" s="448"/>
      <c r="G404" s="448"/>
      <c r="H404" s="448"/>
      <c r="I404" s="449"/>
      <c r="J404" s="448"/>
      <c r="K404" s="450"/>
      <c r="L404" s="451"/>
      <c r="M404" s="451"/>
      <c r="N404" s="451"/>
      <c r="O404" s="450"/>
      <c r="P404" s="451"/>
      <c r="Q404" s="450"/>
      <c r="R404" s="454" t="str">
        <f t="shared" si="30"/>
        <v/>
      </c>
      <c r="S404" s="457" t="str">
        <f t="shared" si="32"/>
        <v xml:space="preserve"> </v>
      </c>
      <c r="T404" s="451"/>
      <c r="U404" s="451"/>
      <c r="V404" s="451"/>
      <c r="W404" s="451"/>
      <c r="X404" s="451"/>
      <c r="Y404" s="451"/>
      <c r="Z404" s="446"/>
      <c r="AA404" s="451"/>
      <c r="AB404" s="452"/>
      <c r="AC404" s="450"/>
      <c r="AD404" s="450"/>
      <c r="AE404" s="450"/>
      <c r="AF404" s="451"/>
      <c r="AG404" s="456" t="str">
        <f t="shared" si="31"/>
        <v/>
      </c>
      <c r="AH404" s="457" t="str">
        <f t="shared" si="33"/>
        <v xml:space="preserve"> </v>
      </c>
      <c r="AI404" s="451"/>
      <c r="AZ404" s="436">
        <v>7</v>
      </c>
      <c r="BA404" s="436">
        <v>1</v>
      </c>
      <c r="BB404" s="436">
        <v>6</v>
      </c>
      <c r="BC404" s="437" t="str">
        <f t="shared" si="34"/>
        <v>716</v>
      </c>
      <c r="BD404" s="436" t="s">
        <v>102</v>
      </c>
    </row>
    <row r="405" spans="1:56">
      <c r="A405" s="448"/>
      <c r="B405" s="449"/>
      <c r="C405" s="448"/>
      <c r="D405" s="449"/>
      <c r="E405" s="449"/>
      <c r="F405" s="448"/>
      <c r="G405" s="448"/>
      <c r="H405" s="448"/>
      <c r="I405" s="449"/>
      <c r="J405" s="448"/>
      <c r="K405" s="450"/>
      <c r="L405" s="451"/>
      <c r="M405" s="451"/>
      <c r="N405" s="451"/>
      <c r="O405" s="450"/>
      <c r="P405" s="451"/>
      <c r="Q405" s="450"/>
      <c r="R405" s="454" t="str">
        <f t="shared" si="30"/>
        <v/>
      </c>
      <c r="S405" s="457" t="str">
        <f t="shared" si="32"/>
        <v xml:space="preserve"> </v>
      </c>
      <c r="T405" s="451"/>
      <c r="U405" s="451"/>
      <c r="V405" s="451"/>
      <c r="W405" s="451"/>
      <c r="X405" s="451"/>
      <c r="Y405" s="451"/>
      <c r="Z405" s="446"/>
      <c r="AA405" s="451"/>
      <c r="AB405" s="452"/>
      <c r="AC405" s="450"/>
      <c r="AD405" s="450"/>
      <c r="AE405" s="450"/>
      <c r="AF405" s="451"/>
      <c r="AG405" s="456" t="str">
        <f t="shared" si="31"/>
        <v/>
      </c>
      <c r="AH405" s="457" t="str">
        <f t="shared" si="33"/>
        <v xml:space="preserve"> </v>
      </c>
      <c r="AI405" s="451"/>
      <c r="AZ405" s="436">
        <v>7</v>
      </c>
      <c r="BA405" s="436">
        <v>1</v>
      </c>
      <c r="BB405" s="436">
        <v>5</v>
      </c>
      <c r="BC405" s="437" t="str">
        <f t="shared" si="34"/>
        <v>715</v>
      </c>
      <c r="BD405" s="436" t="s">
        <v>102</v>
      </c>
    </row>
    <row r="406" spans="1:56">
      <c r="A406" s="448"/>
      <c r="B406" s="449"/>
      <c r="C406" s="448"/>
      <c r="D406" s="449"/>
      <c r="E406" s="449"/>
      <c r="F406" s="448"/>
      <c r="G406" s="448"/>
      <c r="H406" s="448"/>
      <c r="I406" s="449"/>
      <c r="J406" s="448"/>
      <c r="K406" s="450"/>
      <c r="L406" s="451"/>
      <c r="M406" s="451"/>
      <c r="N406" s="451"/>
      <c r="O406" s="450"/>
      <c r="P406" s="451"/>
      <c r="Q406" s="450"/>
      <c r="R406" s="454" t="str">
        <f t="shared" si="30"/>
        <v/>
      </c>
      <c r="S406" s="457" t="str">
        <f t="shared" si="32"/>
        <v xml:space="preserve"> </v>
      </c>
      <c r="T406" s="451"/>
      <c r="U406" s="451"/>
      <c r="V406" s="451"/>
      <c r="W406" s="451"/>
      <c r="X406" s="451"/>
      <c r="Y406" s="451"/>
      <c r="Z406" s="446"/>
      <c r="AA406" s="451"/>
      <c r="AB406" s="452"/>
      <c r="AC406" s="450"/>
      <c r="AD406" s="450"/>
      <c r="AE406" s="450"/>
      <c r="AF406" s="451"/>
      <c r="AG406" s="456" t="str">
        <f t="shared" si="31"/>
        <v/>
      </c>
      <c r="AH406" s="457" t="str">
        <f t="shared" si="33"/>
        <v xml:space="preserve"> </v>
      </c>
      <c r="AI406" s="451"/>
      <c r="AZ406" s="436">
        <v>7</v>
      </c>
      <c r="BA406" s="436">
        <v>1</v>
      </c>
      <c r="BB406" s="436">
        <v>4</v>
      </c>
      <c r="BC406" s="437" t="str">
        <f t="shared" si="34"/>
        <v>714</v>
      </c>
      <c r="BD406" s="436" t="s">
        <v>102</v>
      </c>
    </row>
    <row r="407" spans="1:56">
      <c r="A407" s="448"/>
      <c r="B407" s="449"/>
      <c r="C407" s="448"/>
      <c r="D407" s="449"/>
      <c r="E407" s="449"/>
      <c r="F407" s="448"/>
      <c r="G407" s="448"/>
      <c r="H407" s="448"/>
      <c r="I407" s="449"/>
      <c r="J407" s="448"/>
      <c r="K407" s="450"/>
      <c r="L407" s="451"/>
      <c r="M407" s="451"/>
      <c r="N407" s="451"/>
      <c r="O407" s="450"/>
      <c r="P407" s="451"/>
      <c r="Q407" s="450"/>
      <c r="R407" s="454" t="str">
        <f t="shared" si="30"/>
        <v/>
      </c>
      <c r="S407" s="457" t="str">
        <f t="shared" si="32"/>
        <v xml:space="preserve"> </v>
      </c>
      <c r="T407" s="451"/>
      <c r="U407" s="451"/>
      <c r="V407" s="451"/>
      <c r="W407" s="451"/>
      <c r="X407" s="451"/>
      <c r="Y407" s="451"/>
      <c r="Z407" s="446"/>
      <c r="AA407" s="451"/>
      <c r="AB407" s="452"/>
      <c r="AC407" s="450"/>
      <c r="AD407" s="450"/>
      <c r="AE407" s="450"/>
      <c r="AF407" s="451"/>
      <c r="AG407" s="456" t="str">
        <f t="shared" si="31"/>
        <v/>
      </c>
      <c r="AH407" s="457" t="str">
        <f t="shared" si="33"/>
        <v xml:space="preserve"> </v>
      </c>
      <c r="AI407" s="451"/>
      <c r="AZ407" s="436">
        <v>7</v>
      </c>
      <c r="BA407" s="436">
        <v>1</v>
      </c>
      <c r="BB407" s="436">
        <v>3</v>
      </c>
      <c r="BC407" s="437" t="str">
        <f t="shared" si="34"/>
        <v>713</v>
      </c>
      <c r="BD407" s="436" t="s">
        <v>102</v>
      </c>
    </row>
    <row r="408" spans="1:56">
      <c r="A408" s="448"/>
      <c r="B408" s="449"/>
      <c r="C408" s="448"/>
      <c r="D408" s="449"/>
      <c r="E408" s="449"/>
      <c r="F408" s="448"/>
      <c r="G408" s="448"/>
      <c r="H408" s="448"/>
      <c r="I408" s="449"/>
      <c r="J408" s="448"/>
      <c r="K408" s="450"/>
      <c r="L408" s="451"/>
      <c r="M408" s="451"/>
      <c r="N408" s="451"/>
      <c r="O408" s="450"/>
      <c r="P408" s="451"/>
      <c r="Q408" s="450"/>
      <c r="R408" s="454" t="str">
        <f t="shared" si="30"/>
        <v/>
      </c>
      <c r="S408" s="457" t="str">
        <f t="shared" si="32"/>
        <v xml:space="preserve"> </v>
      </c>
      <c r="T408" s="451"/>
      <c r="U408" s="451"/>
      <c r="V408" s="451"/>
      <c r="W408" s="451"/>
      <c r="X408" s="451"/>
      <c r="Y408" s="451"/>
      <c r="Z408" s="446"/>
      <c r="AA408" s="451"/>
      <c r="AB408" s="452"/>
      <c r="AC408" s="450"/>
      <c r="AD408" s="450"/>
      <c r="AE408" s="450"/>
      <c r="AF408" s="451"/>
      <c r="AG408" s="456" t="str">
        <f t="shared" si="31"/>
        <v/>
      </c>
      <c r="AH408" s="457" t="str">
        <f t="shared" si="33"/>
        <v xml:space="preserve"> </v>
      </c>
      <c r="AI408" s="451"/>
      <c r="AZ408" s="436">
        <v>7</v>
      </c>
      <c r="BA408" s="436">
        <v>1</v>
      </c>
      <c r="BB408" s="436">
        <v>2</v>
      </c>
      <c r="BC408" s="437" t="str">
        <f t="shared" si="34"/>
        <v>712</v>
      </c>
      <c r="BD408" s="436" t="s">
        <v>102</v>
      </c>
    </row>
    <row r="409" spans="1:56">
      <c r="A409" s="448"/>
      <c r="B409" s="449"/>
      <c r="C409" s="448"/>
      <c r="D409" s="449"/>
      <c r="E409" s="449"/>
      <c r="F409" s="448"/>
      <c r="G409" s="448"/>
      <c r="H409" s="448"/>
      <c r="I409" s="449"/>
      <c r="J409" s="448"/>
      <c r="K409" s="450"/>
      <c r="L409" s="451"/>
      <c r="M409" s="451"/>
      <c r="N409" s="451"/>
      <c r="O409" s="450"/>
      <c r="P409" s="451"/>
      <c r="Q409" s="450"/>
      <c r="R409" s="454" t="str">
        <f t="shared" si="30"/>
        <v/>
      </c>
      <c r="S409" s="457" t="str">
        <f t="shared" si="32"/>
        <v xml:space="preserve"> </v>
      </c>
      <c r="T409" s="451"/>
      <c r="U409" s="451"/>
      <c r="V409" s="451"/>
      <c r="W409" s="451"/>
      <c r="X409" s="451"/>
      <c r="Y409" s="451"/>
      <c r="Z409" s="446"/>
      <c r="AA409" s="451"/>
      <c r="AB409" s="452"/>
      <c r="AC409" s="450"/>
      <c r="AD409" s="450"/>
      <c r="AE409" s="450"/>
      <c r="AF409" s="451"/>
      <c r="AG409" s="456" t="str">
        <f t="shared" si="31"/>
        <v/>
      </c>
      <c r="AH409" s="457" t="str">
        <f t="shared" si="33"/>
        <v xml:space="preserve"> </v>
      </c>
      <c r="AI409" s="451"/>
      <c r="AZ409" s="436">
        <v>7</v>
      </c>
      <c r="BA409" s="436">
        <v>1</v>
      </c>
      <c r="BB409" s="436">
        <v>1</v>
      </c>
      <c r="BC409" s="437" t="str">
        <f t="shared" si="34"/>
        <v>711</v>
      </c>
      <c r="BD409" s="436" t="s">
        <v>102</v>
      </c>
    </row>
    <row r="410" spans="1:56">
      <c r="A410" s="448"/>
      <c r="B410" s="449"/>
      <c r="C410" s="448"/>
      <c r="D410" s="449"/>
      <c r="E410" s="449"/>
      <c r="F410" s="448"/>
      <c r="G410" s="448"/>
      <c r="H410" s="448"/>
      <c r="I410" s="449"/>
      <c r="J410" s="448"/>
      <c r="K410" s="450"/>
      <c r="L410" s="451"/>
      <c r="M410" s="451"/>
      <c r="N410" s="451"/>
      <c r="O410" s="450"/>
      <c r="P410" s="451"/>
      <c r="Q410" s="450"/>
      <c r="R410" s="454" t="str">
        <f t="shared" si="30"/>
        <v/>
      </c>
      <c r="S410" s="457" t="str">
        <f t="shared" si="32"/>
        <v xml:space="preserve"> </v>
      </c>
      <c r="T410" s="451"/>
      <c r="U410" s="451"/>
      <c r="V410" s="451"/>
      <c r="W410" s="451"/>
      <c r="X410" s="451"/>
      <c r="Y410" s="451"/>
      <c r="Z410" s="446"/>
      <c r="AA410" s="451"/>
      <c r="AB410" s="452"/>
      <c r="AC410" s="450"/>
      <c r="AD410" s="450"/>
      <c r="AE410" s="450"/>
      <c r="AF410" s="451"/>
      <c r="AG410" s="456" t="str">
        <f t="shared" si="31"/>
        <v/>
      </c>
      <c r="AH410" s="457" t="str">
        <f t="shared" si="33"/>
        <v xml:space="preserve"> </v>
      </c>
      <c r="AI410" s="451"/>
      <c r="AZ410" s="436">
        <v>6</v>
      </c>
      <c r="BA410" s="436">
        <v>10</v>
      </c>
      <c r="BB410" s="436">
        <v>10</v>
      </c>
      <c r="BC410" s="437" t="str">
        <f t="shared" si="34"/>
        <v>61010</v>
      </c>
      <c r="BD410" s="436" t="s">
        <v>94</v>
      </c>
    </row>
    <row r="411" spans="1:56">
      <c r="A411" s="448"/>
      <c r="B411" s="449"/>
      <c r="C411" s="448"/>
      <c r="D411" s="449"/>
      <c r="E411" s="449"/>
      <c r="F411" s="448"/>
      <c r="G411" s="448"/>
      <c r="H411" s="448"/>
      <c r="I411" s="449"/>
      <c r="J411" s="448"/>
      <c r="K411" s="450"/>
      <c r="L411" s="451"/>
      <c r="M411" s="451"/>
      <c r="N411" s="451"/>
      <c r="O411" s="450"/>
      <c r="P411" s="451"/>
      <c r="Q411" s="450"/>
      <c r="R411" s="454" t="str">
        <f t="shared" si="30"/>
        <v/>
      </c>
      <c r="S411" s="457" t="str">
        <f t="shared" si="32"/>
        <v xml:space="preserve"> </v>
      </c>
      <c r="T411" s="451"/>
      <c r="U411" s="451"/>
      <c r="V411" s="451"/>
      <c r="W411" s="451"/>
      <c r="X411" s="451"/>
      <c r="Y411" s="451"/>
      <c r="Z411" s="446"/>
      <c r="AA411" s="451"/>
      <c r="AB411" s="452"/>
      <c r="AC411" s="450"/>
      <c r="AD411" s="450"/>
      <c r="AE411" s="450"/>
      <c r="AF411" s="451"/>
      <c r="AG411" s="456" t="str">
        <f t="shared" si="31"/>
        <v/>
      </c>
      <c r="AH411" s="457" t="str">
        <f t="shared" si="33"/>
        <v xml:space="preserve"> </v>
      </c>
      <c r="AI411" s="451"/>
      <c r="AZ411" s="436">
        <v>6</v>
      </c>
      <c r="BA411" s="436">
        <v>10</v>
      </c>
      <c r="BB411" s="436">
        <v>9</v>
      </c>
      <c r="BC411" s="437" t="str">
        <f t="shared" si="34"/>
        <v>6109</v>
      </c>
      <c r="BD411" s="436" t="s">
        <v>94</v>
      </c>
    </row>
    <row r="412" spans="1:56">
      <c r="A412" s="448"/>
      <c r="B412" s="449"/>
      <c r="C412" s="448"/>
      <c r="D412" s="449"/>
      <c r="E412" s="449"/>
      <c r="F412" s="448"/>
      <c r="G412" s="448"/>
      <c r="H412" s="448"/>
      <c r="I412" s="449"/>
      <c r="J412" s="448"/>
      <c r="K412" s="450"/>
      <c r="L412" s="451"/>
      <c r="M412" s="451"/>
      <c r="N412" s="451"/>
      <c r="O412" s="450"/>
      <c r="P412" s="451"/>
      <c r="Q412" s="450"/>
      <c r="R412" s="454" t="str">
        <f t="shared" si="30"/>
        <v/>
      </c>
      <c r="S412" s="457" t="str">
        <f t="shared" si="32"/>
        <v xml:space="preserve"> </v>
      </c>
      <c r="T412" s="451"/>
      <c r="U412" s="451"/>
      <c r="V412" s="451"/>
      <c r="W412" s="451"/>
      <c r="X412" s="451"/>
      <c r="Y412" s="451"/>
      <c r="Z412" s="446"/>
      <c r="AA412" s="451"/>
      <c r="AB412" s="452"/>
      <c r="AC412" s="450"/>
      <c r="AD412" s="450"/>
      <c r="AE412" s="450"/>
      <c r="AF412" s="451"/>
      <c r="AG412" s="456" t="str">
        <f t="shared" si="31"/>
        <v/>
      </c>
      <c r="AH412" s="457" t="str">
        <f t="shared" si="33"/>
        <v xml:space="preserve"> </v>
      </c>
      <c r="AI412" s="451"/>
      <c r="AZ412" s="436">
        <v>6</v>
      </c>
      <c r="BA412" s="436">
        <v>10</v>
      </c>
      <c r="BB412" s="436">
        <v>8</v>
      </c>
      <c r="BC412" s="437" t="str">
        <f t="shared" si="34"/>
        <v>6108</v>
      </c>
      <c r="BD412" s="436" t="s">
        <v>94</v>
      </c>
    </row>
    <row r="413" spans="1:56">
      <c r="A413" s="448"/>
      <c r="B413" s="449"/>
      <c r="C413" s="448"/>
      <c r="D413" s="449"/>
      <c r="E413" s="449"/>
      <c r="F413" s="448"/>
      <c r="G413" s="448"/>
      <c r="H413" s="448"/>
      <c r="I413" s="449"/>
      <c r="J413" s="448"/>
      <c r="K413" s="450"/>
      <c r="L413" s="451"/>
      <c r="M413" s="451"/>
      <c r="N413" s="451"/>
      <c r="O413" s="450"/>
      <c r="P413" s="451"/>
      <c r="Q413" s="450"/>
      <c r="R413" s="454" t="str">
        <f t="shared" si="30"/>
        <v/>
      </c>
      <c r="S413" s="457" t="str">
        <f t="shared" si="32"/>
        <v xml:space="preserve"> </v>
      </c>
      <c r="T413" s="451"/>
      <c r="U413" s="451"/>
      <c r="V413" s="451"/>
      <c r="W413" s="451"/>
      <c r="X413" s="451"/>
      <c r="Y413" s="451"/>
      <c r="Z413" s="446"/>
      <c r="AA413" s="451"/>
      <c r="AB413" s="452"/>
      <c r="AC413" s="450"/>
      <c r="AD413" s="450"/>
      <c r="AE413" s="450"/>
      <c r="AF413" s="451"/>
      <c r="AG413" s="456" t="str">
        <f t="shared" si="31"/>
        <v/>
      </c>
      <c r="AH413" s="457" t="str">
        <f t="shared" si="33"/>
        <v xml:space="preserve"> </v>
      </c>
      <c r="AI413" s="451"/>
      <c r="AZ413" s="436">
        <v>6</v>
      </c>
      <c r="BA413" s="436">
        <v>10</v>
      </c>
      <c r="BB413" s="436">
        <v>7</v>
      </c>
      <c r="BC413" s="437" t="str">
        <f t="shared" si="34"/>
        <v>6107</v>
      </c>
      <c r="BD413" s="436" t="s">
        <v>94</v>
      </c>
    </row>
    <row r="414" spans="1:56">
      <c r="A414" s="448"/>
      <c r="B414" s="449"/>
      <c r="C414" s="448"/>
      <c r="D414" s="449"/>
      <c r="E414" s="449"/>
      <c r="F414" s="448"/>
      <c r="G414" s="448"/>
      <c r="H414" s="448"/>
      <c r="I414" s="449"/>
      <c r="J414" s="448"/>
      <c r="K414" s="450"/>
      <c r="L414" s="451"/>
      <c r="M414" s="451"/>
      <c r="N414" s="451"/>
      <c r="O414" s="450"/>
      <c r="P414" s="451"/>
      <c r="Q414" s="450"/>
      <c r="R414" s="454" t="str">
        <f t="shared" ref="R414:R477" si="35">+K414&amp;O414&amp;Q414</f>
        <v/>
      </c>
      <c r="S414" s="457" t="str">
        <f t="shared" si="32"/>
        <v xml:space="preserve"> </v>
      </c>
      <c r="T414" s="451"/>
      <c r="U414" s="451"/>
      <c r="V414" s="451"/>
      <c r="W414" s="451"/>
      <c r="X414" s="451"/>
      <c r="Y414" s="451"/>
      <c r="Z414" s="446"/>
      <c r="AA414" s="451"/>
      <c r="AB414" s="452"/>
      <c r="AC414" s="450"/>
      <c r="AD414" s="450"/>
      <c r="AE414" s="450"/>
      <c r="AF414" s="451"/>
      <c r="AG414" s="456" t="str">
        <f t="shared" ref="AG414:AG477" si="36">+AC414&amp;AD414&amp;AE414</f>
        <v/>
      </c>
      <c r="AH414" s="457" t="str">
        <f t="shared" si="33"/>
        <v xml:space="preserve"> </v>
      </c>
      <c r="AI414" s="451"/>
      <c r="AZ414" s="436">
        <v>6</v>
      </c>
      <c r="BA414" s="436">
        <v>10</v>
      </c>
      <c r="BB414" s="436">
        <v>6</v>
      </c>
      <c r="BC414" s="437" t="str">
        <f t="shared" si="34"/>
        <v>6106</v>
      </c>
      <c r="BD414" s="436" t="s">
        <v>94</v>
      </c>
    </row>
    <row r="415" spans="1:56">
      <c r="A415" s="448"/>
      <c r="B415" s="449"/>
      <c r="C415" s="448"/>
      <c r="D415" s="449"/>
      <c r="E415" s="449"/>
      <c r="F415" s="448"/>
      <c r="G415" s="448"/>
      <c r="H415" s="448"/>
      <c r="I415" s="449"/>
      <c r="J415" s="448"/>
      <c r="K415" s="450"/>
      <c r="L415" s="451"/>
      <c r="M415" s="451"/>
      <c r="N415" s="451"/>
      <c r="O415" s="450"/>
      <c r="P415" s="451"/>
      <c r="Q415" s="450"/>
      <c r="R415" s="454" t="str">
        <f t="shared" si="35"/>
        <v/>
      </c>
      <c r="S415" s="457" t="str">
        <f t="shared" si="32"/>
        <v xml:space="preserve"> </v>
      </c>
      <c r="T415" s="451"/>
      <c r="U415" s="451"/>
      <c r="V415" s="451"/>
      <c r="W415" s="451"/>
      <c r="X415" s="451"/>
      <c r="Y415" s="451"/>
      <c r="Z415" s="446"/>
      <c r="AA415" s="451"/>
      <c r="AB415" s="452"/>
      <c r="AC415" s="450"/>
      <c r="AD415" s="450"/>
      <c r="AE415" s="450"/>
      <c r="AF415" s="451"/>
      <c r="AG415" s="456" t="str">
        <f t="shared" si="36"/>
        <v/>
      </c>
      <c r="AH415" s="457" t="str">
        <f t="shared" si="33"/>
        <v xml:space="preserve"> </v>
      </c>
      <c r="AI415" s="451"/>
      <c r="AZ415" s="436">
        <v>6</v>
      </c>
      <c r="BA415" s="436">
        <v>10</v>
      </c>
      <c r="BB415" s="436">
        <v>5</v>
      </c>
      <c r="BC415" s="437" t="str">
        <f t="shared" si="34"/>
        <v>6105</v>
      </c>
      <c r="BD415" s="436" t="s">
        <v>94</v>
      </c>
    </row>
    <row r="416" spans="1:56">
      <c r="A416" s="448"/>
      <c r="B416" s="449"/>
      <c r="C416" s="448"/>
      <c r="D416" s="449"/>
      <c r="E416" s="449"/>
      <c r="F416" s="448"/>
      <c r="G416" s="448"/>
      <c r="H416" s="448"/>
      <c r="I416" s="449"/>
      <c r="J416" s="448"/>
      <c r="K416" s="450"/>
      <c r="L416" s="451"/>
      <c r="M416" s="451"/>
      <c r="N416" s="451"/>
      <c r="O416" s="450"/>
      <c r="P416" s="451"/>
      <c r="Q416" s="450"/>
      <c r="R416" s="454" t="str">
        <f t="shared" si="35"/>
        <v/>
      </c>
      <c r="S416" s="457" t="str">
        <f t="shared" si="32"/>
        <v xml:space="preserve"> </v>
      </c>
      <c r="T416" s="451"/>
      <c r="U416" s="451"/>
      <c r="V416" s="451"/>
      <c r="W416" s="451"/>
      <c r="X416" s="451"/>
      <c r="Y416" s="451"/>
      <c r="Z416" s="446"/>
      <c r="AA416" s="451"/>
      <c r="AB416" s="452"/>
      <c r="AC416" s="450"/>
      <c r="AD416" s="450"/>
      <c r="AE416" s="450"/>
      <c r="AF416" s="451"/>
      <c r="AG416" s="456" t="str">
        <f t="shared" si="36"/>
        <v/>
      </c>
      <c r="AH416" s="457" t="str">
        <f t="shared" si="33"/>
        <v xml:space="preserve"> </v>
      </c>
      <c r="AI416" s="451"/>
      <c r="AZ416" s="436">
        <v>6</v>
      </c>
      <c r="BA416" s="436">
        <v>10</v>
      </c>
      <c r="BB416" s="436">
        <v>4</v>
      </c>
      <c r="BC416" s="437" t="str">
        <f t="shared" si="34"/>
        <v>6104</v>
      </c>
      <c r="BD416" s="436" t="s">
        <v>96</v>
      </c>
    </row>
    <row r="417" spans="1:56">
      <c r="A417" s="448"/>
      <c r="B417" s="449"/>
      <c r="C417" s="448"/>
      <c r="D417" s="449"/>
      <c r="E417" s="449"/>
      <c r="F417" s="448"/>
      <c r="G417" s="448"/>
      <c r="H417" s="448"/>
      <c r="I417" s="449"/>
      <c r="J417" s="448"/>
      <c r="K417" s="450"/>
      <c r="L417" s="451"/>
      <c r="M417" s="451"/>
      <c r="N417" s="451"/>
      <c r="O417" s="450"/>
      <c r="P417" s="451"/>
      <c r="Q417" s="450"/>
      <c r="R417" s="454" t="str">
        <f t="shared" si="35"/>
        <v/>
      </c>
      <c r="S417" s="457" t="str">
        <f t="shared" si="32"/>
        <v xml:space="preserve"> </v>
      </c>
      <c r="T417" s="451"/>
      <c r="U417" s="451"/>
      <c r="V417" s="451"/>
      <c r="W417" s="451"/>
      <c r="X417" s="451"/>
      <c r="Y417" s="451"/>
      <c r="Z417" s="446"/>
      <c r="AA417" s="451"/>
      <c r="AB417" s="452"/>
      <c r="AC417" s="450"/>
      <c r="AD417" s="450"/>
      <c r="AE417" s="450"/>
      <c r="AF417" s="451"/>
      <c r="AG417" s="456" t="str">
        <f t="shared" si="36"/>
        <v/>
      </c>
      <c r="AH417" s="457" t="str">
        <f t="shared" si="33"/>
        <v xml:space="preserve"> </v>
      </c>
      <c r="AI417" s="451"/>
      <c r="AZ417" s="436">
        <v>6</v>
      </c>
      <c r="BA417" s="436">
        <v>10</v>
      </c>
      <c r="BB417" s="436">
        <v>3</v>
      </c>
      <c r="BC417" s="437" t="str">
        <f t="shared" si="34"/>
        <v>6103</v>
      </c>
      <c r="BD417" s="436" t="s">
        <v>96</v>
      </c>
    </row>
    <row r="418" spans="1:56">
      <c r="A418" s="448"/>
      <c r="B418" s="449"/>
      <c r="C418" s="448"/>
      <c r="D418" s="449"/>
      <c r="E418" s="449"/>
      <c r="F418" s="448"/>
      <c r="G418" s="448"/>
      <c r="H418" s="448"/>
      <c r="I418" s="449"/>
      <c r="J418" s="448"/>
      <c r="K418" s="450"/>
      <c r="L418" s="451"/>
      <c r="M418" s="451"/>
      <c r="N418" s="451"/>
      <c r="O418" s="450"/>
      <c r="P418" s="451"/>
      <c r="Q418" s="450"/>
      <c r="R418" s="454" t="str">
        <f t="shared" si="35"/>
        <v/>
      </c>
      <c r="S418" s="457" t="str">
        <f t="shared" si="32"/>
        <v xml:space="preserve"> </v>
      </c>
      <c r="T418" s="451"/>
      <c r="U418" s="451"/>
      <c r="V418" s="451"/>
      <c r="W418" s="451"/>
      <c r="X418" s="451"/>
      <c r="Y418" s="451"/>
      <c r="Z418" s="446"/>
      <c r="AA418" s="451"/>
      <c r="AB418" s="452"/>
      <c r="AC418" s="450"/>
      <c r="AD418" s="450"/>
      <c r="AE418" s="450"/>
      <c r="AF418" s="451"/>
      <c r="AG418" s="456" t="str">
        <f t="shared" si="36"/>
        <v/>
      </c>
      <c r="AH418" s="457" t="str">
        <f t="shared" si="33"/>
        <v xml:space="preserve"> </v>
      </c>
      <c r="AI418" s="451"/>
      <c r="AZ418" s="436">
        <v>6</v>
      </c>
      <c r="BA418" s="436">
        <v>10</v>
      </c>
      <c r="BB418" s="436">
        <v>2</v>
      </c>
      <c r="BC418" s="437" t="str">
        <f t="shared" si="34"/>
        <v>6102</v>
      </c>
      <c r="BD418" s="436" t="s">
        <v>96</v>
      </c>
    </row>
    <row r="419" spans="1:56">
      <c r="A419" s="448"/>
      <c r="B419" s="449"/>
      <c r="C419" s="448"/>
      <c r="D419" s="449"/>
      <c r="E419" s="449"/>
      <c r="F419" s="448"/>
      <c r="G419" s="448"/>
      <c r="H419" s="448"/>
      <c r="I419" s="449"/>
      <c r="J419" s="448"/>
      <c r="K419" s="450"/>
      <c r="L419" s="451"/>
      <c r="M419" s="451"/>
      <c r="N419" s="451"/>
      <c r="O419" s="450"/>
      <c r="P419" s="451"/>
      <c r="Q419" s="450"/>
      <c r="R419" s="454" t="str">
        <f t="shared" si="35"/>
        <v/>
      </c>
      <c r="S419" s="457" t="str">
        <f t="shared" si="32"/>
        <v xml:space="preserve"> </v>
      </c>
      <c r="T419" s="451"/>
      <c r="U419" s="451"/>
      <c r="V419" s="451"/>
      <c r="W419" s="451"/>
      <c r="X419" s="451"/>
      <c r="Y419" s="451"/>
      <c r="Z419" s="446"/>
      <c r="AA419" s="451"/>
      <c r="AB419" s="452"/>
      <c r="AC419" s="450"/>
      <c r="AD419" s="450"/>
      <c r="AE419" s="450"/>
      <c r="AF419" s="451"/>
      <c r="AG419" s="456" t="str">
        <f t="shared" si="36"/>
        <v/>
      </c>
      <c r="AH419" s="457" t="str">
        <f t="shared" si="33"/>
        <v xml:space="preserve"> </v>
      </c>
      <c r="AI419" s="451"/>
      <c r="AZ419" s="436">
        <v>6</v>
      </c>
      <c r="BA419" s="436">
        <v>10</v>
      </c>
      <c r="BB419" s="436">
        <v>1</v>
      </c>
      <c r="BC419" s="437" t="str">
        <f t="shared" si="34"/>
        <v>6101</v>
      </c>
      <c r="BD419" s="436" t="s">
        <v>96</v>
      </c>
    </row>
    <row r="420" spans="1:56">
      <c r="A420" s="448"/>
      <c r="B420" s="449"/>
      <c r="C420" s="448"/>
      <c r="D420" s="449"/>
      <c r="E420" s="449"/>
      <c r="F420" s="448"/>
      <c r="G420" s="448"/>
      <c r="H420" s="448"/>
      <c r="I420" s="449"/>
      <c r="J420" s="448"/>
      <c r="K420" s="450"/>
      <c r="L420" s="451"/>
      <c r="M420" s="451"/>
      <c r="N420" s="451"/>
      <c r="O420" s="450"/>
      <c r="P420" s="451"/>
      <c r="Q420" s="450"/>
      <c r="R420" s="454" t="str">
        <f t="shared" si="35"/>
        <v/>
      </c>
      <c r="S420" s="457" t="str">
        <f t="shared" si="32"/>
        <v xml:space="preserve"> </v>
      </c>
      <c r="T420" s="451"/>
      <c r="U420" s="451"/>
      <c r="V420" s="451"/>
      <c r="W420" s="451"/>
      <c r="X420" s="451"/>
      <c r="Y420" s="451"/>
      <c r="Z420" s="446"/>
      <c r="AA420" s="451"/>
      <c r="AB420" s="452"/>
      <c r="AC420" s="450"/>
      <c r="AD420" s="450"/>
      <c r="AE420" s="450"/>
      <c r="AF420" s="451"/>
      <c r="AG420" s="456" t="str">
        <f t="shared" si="36"/>
        <v/>
      </c>
      <c r="AH420" s="457" t="str">
        <f t="shared" si="33"/>
        <v xml:space="preserve"> </v>
      </c>
      <c r="AI420" s="451"/>
      <c r="AZ420" s="436">
        <v>6</v>
      </c>
      <c r="BA420" s="436">
        <v>9</v>
      </c>
      <c r="BB420" s="436">
        <v>10</v>
      </c>
      <c r="BC420" s="437" t="str">
        <f t="shared" si="34"/>
        <v>6910</v>
      </c>
      <c r="BD420" s="436" t="s">
        <v>94</v>
      </c>
    </row>
    <row r="421" spans="1:56">
      <c r="A421" s="448"/>
      <c r="B421" s="449"/>
      <c r="C421" s="448"/>
      <c r="D421" s="449"/>
      <c r="E421" s="449"/>
      <c r="F421" s="448"/>
      <c r="G421" s="448"/>
      <c r="H421" s="448"/>
      <c r="I421" s="449"/>
      <c r="J421" s="448"/>
      <c r="K421" s="450"/>
      <c r="L421" s="451"/>
      <c r="M421" s="451"/>
      <c r="N421" s="451"/>
      <c r="O421" s="450"/>
      <c r="P421" s="451"/>
      <c r="Q421" s="450"/>
      <c r="R421" s="454" t="str">
        <f t="shared" si="35"/>
        <v/>
      </c>
      <c r="S421" s="457" t="str">
        <f t="shared" si="32"/>
        <v xml:space="preserve"> </v>
      </c>
      <c r="T421" s="451"/>
      <c r="U421" s="451"/>
      <c r="V421" s="451"/>
      <c r="W421" s="451"/>
      <c r="X421" s="451"/>
      <c r="Y421" s="451"/>
      <c r="Z421" s="446"/>
      <c r="AA421" s="451"/>
      <c r="AB421" s="452"/>
      <c r="AC421" s="450"/>
      <c r="AD421" s="450"/>
      <c r="AE421" s="450"/>
      <c r="AF421" s="451"/>
      <c r="AG421" s="456" t="str">
        <f t="shared" si="36"/>
        <v/>
      </c>
      <c r="AH421" s="457" t="str">
        <f t="shared" si="33"/>
        <v xml:space="preserve"> </v>
      </c>
      <c r="AI421" s="451"/>
      <c r="AZ421" s="436">
        <v>6</v>
      </c>
      <c r="BA421" s="436">
        <v>9</v>
      </c>
      <c r="BB421" s="436">
        <v>9</v>
      </c>
      <c r="BC421" s="437" t="str">
        <f t="shared" si="34"/>
        <v>699</v>
      </c>
      <c r="BD421" s="436" t="s">
        <v>94</v>
      </c>
    </row>
    <row r="422" spans="1:56">
      <c r="A422" s="448"/>
      <c r="B422" s="449"/>
      <c r="C422" s="448"/>
      <c r="D422" s="449"/>
      <c r="E422" s="449"/>
      <c r="F422" s="448"/>
      <c r="G422" s="448"/>
      <c r="H422" s="448"/>
      <c r="I422" s="449"/>
      <c r="J422" s="448"/>
      <c r="K422" s="450"/>
      <c r="L422" s="451"/>
      <c r="M422" s="451"/>
      <c r="N422" s="451"/>
      <c r="O422" s="450"/>
      <c r="P422" s="451"/>
      <c r="Q422" s="450"/>
      <c r="R422" s="454" t="str">
        <f t="shared" si="35"/>
        <v/>
      </c>
      <c r="S422" s="457" t="str">
        <f t="shared" si="32"/>
        <v xml:space="preserve"> </v>
      </c>
      <c r="T422" s="451"/>
      <c r="U422" s="451"/>
      <c r="V422" s="451"/>
      <c r="W422" s="451"/>
      <c r="X422" s="451"/>
      <c r="Y422" s="451"/>
      <c r="Z422" s="446"/>
      <c r="AA422" s="451"/>
      <c r="AB422" s="452"/>
      <c r="AC422" s="450"/>
      <c r="AD422" s="450"/>
      <c r="AE422" s="450"/>
      <c r="AF422" s="451"/>
      <c r="AG422" s="456" t="str">
        <f t="shared" si="36"/>
        <v/>
      </c>
      <c r="AH422" s="457" t="str">
        <f t="shared" si="33"/>
        <v xml:space="preserve"> </v>
      </c>
      <c r="AI422" s="451"/>
      <c r="AZ422" s="436">
        <v>6</v>
      </c>
      <c r="BA422" s="436">
        <v>9</v>
      </c>
      <c r="BB422" s="436">
        <v>8</v>
      </c>
      <c r="BC422" s="437" t="str">
        <f t="shared" si="34"/>
        <v>698</v>
      </c>
      <c r="BD422" s="436" t="s">
        <v>94</v>
      </c>
    </row>
    <row r="423" spans="1:56">
      <c r="A423" s="448"/>
      <c r="B423" s="449"/>
      <c r="C423" s="448"/>
      <c r="D423" s="449"/>
      <c r="E423" s="449"/>
      <c r="F423" s="448"/>
      <c r="G423" s="448"/>
      <c r="H423" s="448"/>
      <c r="I423" s="449"/>
      <c r="J423" s="448"/>
      <c r="K423" s="450"/>
      <c r="L423" s="451"/>
      <c r="M423" s="451"/>
      <c r="N423" s="451"/>
      <c r="O423" s="450"/>
      <c r="P423" s="451"/>
      <c r="Q423" s="450"/>
      <c r="R423" s="454" t="str">
        <f t="shared" si="35"/>
        <v/>
      </c>
      <c r="S423" s="457" t="str">
        <f t="shared" si="32"/>
        <v xml:space="preserve"> </v>
      </c>
      <c r="T423" s="451"/>
      <c r="U423" s="451"/>
      <c r="V423" s="451"/>
      <c r="W423" s="451"/>
      <c r="X423" s="451"/>
      <c r="Y423" s="451"/>
      <c r="Z423" s="446"/>
      <c r="AA423" s="451"/>
      <c r="AB423" s="452"/>
      <c r="AC423" s="450"/>
      <c r="AD423" s="450"/>
      <c r="AE423" s="450"/>
      <c r="AF423" s="451"/>
      <c r="AG423" s="456" t="str">
        <f t="shared" si="36"/>
        <v/>
      </c>
      <c r="AH423" s="457" t="str">
        <f t="shared" si="33"/>
        <v xml:space="preserve"> </v>
      </c>
      <c r="AI423" s="451"/>
      <c r="AZ423" s="436">
        <v>6</v>
      </c>
      <c r="BA423" s="436">
        <v>9</v>
      </c>
      <c r="BB423" s="436">
        <v>7</v>
      </c>
      <c r="BC423" s="437" t="str">
        <f t="shared" si="34"/>
        <v>697</v>
      </c>
      <c r="BD423" s="436" t="s">
        <v>94</v>
      </c>
    </row>
    <row r="424" spans="1:56">
      <c r="A424" s="448"/>
      <c r="B424" s="449"/>
      <c r="C424" s="448"/>
      <c r="D424" s="449"/>
      <c r="E424" s="449"/>
      <c r="F424" s="448"/>
      <c r="G424" s="448"/>
      <c r="H424" s="448"/>
      <c r="I424" s="449"/>
      <c r="J424" s="448"/>
      <c r="K424" s="450"/>
      <c r="L424" s="451"/>
      <c r="M424" s="451"/>
      <c r="N424" s="451"/>
      <c r="O424" s="450"/>
      <c r="P424" s="451"/>
      <c r="Q424" s="450"/>
      <c r="R424" s="454" t="str">
        <f t="shared" si="35"/>
        <v/>
      </c>
      <c r="S424" s="457" t="str">
        <f t="shared" si="32"/>
        <v xml:space="preserve"> </v>
      </c>
      <c r="T424" s="451"/>
      <c r="U424" s="451"/>
      <c r="V424" s="451"/>
      <c r="W424" s="451"/>
      <c r="X424" s="451"/>
      <c r="Y424" s="451"/>
      <c r="Z424" s="446"/>
      <c r="AA424" s="451"/>
      <c r="AB424" s="452"/>
      <c r="AC424" s="450"/>
      <c r="AD424" s="450"/>
      <c r="AE424" s="450"/>
      <c r="AF424" s="451"/>
      <c r="AG424" s="456" t="str">
        <f t="shared" si="36"/>
        <v/>
      </c>
      <c r="AH424" s="457" t="str">
        <f t="shared" si="33"/>
        <v xml:space="preserve"> </v>
      </c>
      <c r="AI424" s="451"/>
      <c r="AZ424" s="436">
        <v>6</v>
      </c>
      <c r="BA424" s="436">
        <v>9</v>
      </c>
      <c r="BB424" s="436">
        <v>6</v>
      </c>
      <c r="BC424" s="437" t="str">
        <f t="shared" si="34"/>
        <v>696</v>
      </c>
      <c r="BD424" s="436" t="s">
        <v>94</v>
      </c>
    </row>
    <row r="425" spans="1:56">
      <c r="A425" s="448"/>
      <c r="B425" s="449"/>
      <c r="C425" s="448"/>
      <c r="D425" s="449"/>
      <c r="E425" s="449"/>
      <c r="F425" s="448"/>
      <c r="G425" s="448"/>
      <c r="H425" s="448"/>
      <c r="I425" s="449"/>
      <c r="J425" s="448"/>
      <c r="K425" s="450"/>
      <c r="L425" s="451"/>
      <c r="M425" s="451"/>
      <c r="N425" s="451"/>
      <c r="O425" s="450"/>
      <c r="P425" s="451"/>
      <c r="Q425" s="450"/>
      <c r="R425" s="454" t="str">
        <f t="shared" si="35"/>
        <v/>
      </c>
      <c r="S425" s="457" t="str">
        <f t="shared" si="32"/>
        <v xml:space="preserve"> </v>
      </c>
      <c r="T425" s="451"/>
      <c r="U425" s="451"/>
      <c r="V425" s="451"/>
      <c r="W425" s="451"/>
      <c r="X425" s="451"/>
      <c r="Y425" s="451"/>
      <c r="Z425" s="446"/>
      <c r="AA425" s="451"/>
      <c r="AB425" s="452"/>
      <c r="AC425" s="450"/>
      <c r="AD425" s="450"/>
      <c r="AE425" s="450"/>
      <c r="AF425" s="451"/>
      <c r="AG425" s="456" t="str">
        <f t="shared" si="36"/>
        <v/>
      </c>
      <c r="AH425" s="457" t="str">
        <f t="shared" si="33"/>
        <v xml:space="preserve"> </v>
      </c>
      <c r="AI425" s="451"/>
      <c r="AZ425" s="436">
        <v>6</v>
      </c>
      <c r="BA425" s="436">
        <v>9</v>
      </c>
      <c r="BB425" s="436">
        <v>5</v>
      </c>
      <c r="BC425" s="437" t="str">
        <f t="shared" si="34"/>
        <v>695</v>
      </c>
      <c r="BD425" s="436" t="s">
        <v>94</v>
      </c>
    </row>
    <row r="426" spans="1:56">
      <c r="A426" s="448"/>
      <c r="B426" s="449"/>
      <c r="C426" s="448"/>
      <c r="D426" s="449"/>
      <c r="E426" s="449"/>
      <c r="F426" s="448"/>
      <c r="G426" s="448"/>
      <c r="H426" s="448"/>
      <c r="I426" s="449"/>
      <c r="J426" s="448"/>
      <c r="K426" s="450"/>
      <c r="L426" s="451"/>
      <c r="M426" s="451"/>
      <c r="N426" s="451"/>
      <c r="O426" s="450"/>
      <c r="P426" s="451"/>
      <c r="Q426" s="450"/>
      <c r="R426" s="454" t="str">
        <f t="shared" si="35"/>
        <v/>
      </c>
      <c r="S426" s="457" t="str">
        <f t="shared" si="32"/>
        <v xml:space="preserve"> </v>
      </c>
      <c r="T426" s="451"/>
      <c r="U426" s="451"/>
      <c r="V426" s="451"/>
      <c r="W426" s="451"/>
      <c r="X426" s="451"/>
      <c r="Y426" s="451"/>
      <c r="Z426" s="446"/>
      <c r="AA426" s="451"/>
      <c r="AB426" s="452"/>
      <c r="AC426" s="450"/>
      <c r="AD426" s="450"/>
      <c r="AE426" s="450"/>
      <c r="AF426" s="451"/>
      <c r="AG426" s="456" t="str">
        <f t="shared" si="36"/>
        <v/>
      </c>
      <c r="AH426" s="457" t="str">
        <f t="shared" si="33"/>
        <v xml:space="preserve"> </v>
      </c>
      <c r="AI426" s="451"/>
      <c r="AZ426" s="436">
        <v>6</v>
      </c>
      <c r="BA426" s="436">
        <v>9</v>
      </c>
      <c r="BB426" s="436">
        <v>4</v>
      </c>
      <c r="BC426" s="437" t="str">
        <f t="shared" si="34"/>
        <v>694</v>
      </c>
      <c r="BD426" s="436" t="s">
        <v>96</v>
      </c>
    </row>
    <row r="427" spans="1:56">
      <c r="A427" s="448"/>
      <c r="B427" s="449"/>
      <c r="C427" s="448"/>
      <c r="D427" s="449"/>
      <c r="E427" s="449"/>
      <c r="F427" s="448"/>
      <c r="G427" s="448"/>
      <c r="H427" s="448"/>
      <c r="I427" s="449"/>
      <c r="J427" s="448"/>
      <c r="K427" s="450"/>
      <c r="L427" s="451"/>
      <c r="M427" s="451"/>
      <c r="N427" s="451"/>
      <c r="O427" s="450"/>
      <c r="P427" s="451"/>
      <c r="Q427" s="450"/>
      <c r="R427" s="454" t="str">
        <f t="shared" si="35"/>
        <v/>
      </c>
      <c r="S427" s="457" t="str">
        <f t="shared" si="32"/>
        <v xml:space="preserve"> </v>
      </c>
      <c r="T427" s="451"/>
      <c r="U427" s="451"/>
      <c r="V427" s="451"/>
      <c r="W427" s="451"/>
      <c r="X427" s="451"/>
      <c r="Y427" s="451"/>
      <c r="Z427" s="446"/>
      <c r="AA427" s="451"/>
      <c r="AB427" s="452"/>
      <c r="AC427" s="450"/>
      <c r="AD427" s="450"/>
      <c r="AE427" s="450"/>
      <c r="AF427" s="451"/>
      <c r="AG427" s="456" t="str">
        <f t="shared" si="36"/>
        <v/>
      </c>
      <c r="AH427" s="457" t="str">
        <f t="shared" si="33"/>
        <v xml:space="preserve"> </v>
      </c>
      <c r="AI427" s="451"/>
      <c r="AZ427" s="436">
        <v>6</v>
      </c>
      <c r="BA427" s="436">
        <v>9</v>
      </c>
      <c r="BB427" s="436">
        <v>3</v>
      </c>
      <c r="BC427" s="437" t="str">
        <f t="shared" si="34"/>
        <v>693</v>
      </c>
      <c r="BD427" s="436" t="s">
        <v>96</v>
      </c>
    </row>
    <row r="428" spans="1:56">
      <c r="A428" s="448"/>
      <c r="B428" s="449"/>
      <c r="C428" s="448"/>
      <c r="D428" s="449"/>
      <c r="E428" s="449"/>
      <c r="F428" s="448"/>
      <c r="G428" s="448"/>
      <c r="H428" s="448"/>
      <c r="I428" s="449"/>
      <c r="J428" s="448"/>
      <c r="K428" s="450"/>
      <c r="L428" s="451"/>
      <c r="M428" s="451"/>
      <c r="N428" s="451"/>
      <c r="O428" s="450"/>
      <c r="P428" s="451"/>
      <c r="Q428" s="450"/>
      <c r="R428" s="454" t="str">
        <f t="shared" si="35"/>
        <v/>
      </c>
      <c r="S428" s="457" t="str">
        <f t="shared" si="32"/>
        <v xml:space="preserve"> </v>
      </c>
      <c r="T428" s="451"/>
      <c r="U428" s="451"/>
      <c r="V428" s="451"/>
      <c r="W428" s="451"/>
      <c r="X428" s="451"/>
      <c r="Y428" s="451"/>
      <c r="Z428" s="446"/>
      <c r="AA428" s="451"/>
      <c r="AB428" s="452"/>
      <c r="AC428" s="450"/>
      <c r="AD428" s="450"/>
      <c r="AE428" s="450"/>
      <c r="AF428" s="451"/>
      <c r="AG428" s="456" t="str">
        <f t="shared" si="36"/>
        <v/>
      </c>
      <c r="AH428" s="457" t="str">
        <f t="shared" si="33"/>
        <v xml:space="preserve"> </v>
      </c>
      <c r="AI428" s="451"/>
      <c r="AZ428" s="436">
        <v>6</v>
      </c>
      <c r="BA428" s="436">
        <v>9</v>
      </c>
      <c r="BB428" s="436">
        <v>2</v>
      </c>
      <c r="BC428" s="437" t="str">
        <f t="shared" si="34"/>
        <v>692</v>
      </c>
      <c r="BD428" s="436" t="s">
        <v>96</v>
      </c>
    </row>
    <row r="429" spans="1:56">
      <c r="A429" s="448"/>
      <c r="B429" s="449"/>
      <c r="C429" s="448"/>
      <c r="D429" s="449"/>
      <c r="E429" s="449"/>
      <c r="F429" s="448"/>
      <c r="G429" s="448"/>
      <c r="H429" s="448"/>
      <c r="I429" s="449"/>
      <c r="J429" s="448"/>
      <c r="K429" s="450"/>
      <c r="L429" s="451"/>
      <c r="M429" s="451"/>
      <c r="N429" s="451"/>
      <c r="O429" s="450"/>
      <c r="P429" s="451"/>
      <c r="Q429" s="450"/>
      <c r="R429" s="454" t="str">
        <f t="shared" si="35"/>
        <v/>
      </c>
      <c r="S429" s="457" t="str">
        <f t="shared" si="32"/>
        <v xml:space="preserve"> </v>
      </c>
      <c r="T429" s="451"/>
      <c r="U429" s="451"/>
      <c r="V429" s="451"/>
      <c r="W429" s="451"/>
      <c r="X429" s="451"/>
      <c r="Y429" s="451"/>
      <c r="Z429" s="446"/>
      <c r="AA429" s="451"/>
      <c r="AB429" s="452"/>
      <c r="AC429" s="450"/>
      <c r="AD429" s="450"/>
      <c r="AE429" s="450"/>
      <c r="AF429" s="451"/>
      <c r="AG429" s="456" t="str">
        <f t="shared" si="36"/>
        <v/>
      </c>
      <c r="AH429" s="457" t="str">
        <f t="shared" si="33"/>
        <v xml:space="preserve"> </v>
      </c>
      <c r="AI429" s="451"/>
      <c r="AZ429" s="436">
        <v>6</v>
      </c>
      <c r="BA429" s="436">
        <v>9</v>
      </c>
      <c r="BB429" s="436">
        <v>1</v>
      </c>
      <c r="BC429" s="437" t="str">
        <f t="shared" si="34"/>
        <v>691</v>
      </c>
      <c r="BD429" s="436" t="s">
        <v>96</v>
      </c>
    </row>
    <row r="430" spans="1:56">
      <c r="A430" s="448"/>
      <c r="B430" s="449"/>
      <c r="C430" s="448"/>
      <c r="D430" s="449"/>
      <c r="E430" s="449"/>
      <c r="F430" s="448"/>
      <c r="G430" s="448"/>
      <c r="H430" s="448"/>
      <c r="I430" s="449"/>
      <c r="J430" s="448"/>
      <c r="K430" s="450"/>
      <c r="L430" s="451"/>
      <c r="M430" s="451"/>
      <c r="N430" s="451"/>
      <c r="O430" s="450"/>
      <c r="P430" s="451"/>
      <c r="Q430" s="450"/>
      <c r="R430" s="454" t="str">
        <f t="shared" si="35"/>
        <v/>
      </c>
      <c r="S430" s="457" t="str">
        <f t="shared" si="32"/>
        <v xml:space="preserve"> </v>
      </c>
      <c r="T430" s="451"/>
      <c r="U430" s="451"/>
      <c r="V430" s="451"/>
      <c r="W430" s="451"/>
      <c r="X430" s="451"/>
      <c r="Y430" s="451"/>
      <c r="Z430" s="446"/>
      <c r="AA430" s="451"/>
      <c r="AB430" s="452"/>
      <c r="AC430" s="450"/>
      <c r="AD430" s="450"/>
      <c r="AE430" s="450"/>
      <c r="AF430" s="451"/>
      <c r="AG430" s="456" t="str">
        <f t="shared" si="36"/>
        <v/>
      </c>
      <c r="AH430" s="457" t="str">
        <f t="shared" si="33"/>
        <v xml:space="preserve"> </v>
      </c>
      <c r="AI430" s="451"/>
      <c r="AZ430" s="436">
        <v>6</v>
      </c>
      <c r="BA430" s="436">
        <v>8</v>
      </c>
      <c r="BB430" s="436">
        <v>10</v>
      </c>
      <c r="BC430" s="437" t="str">
        <f t="shared" si="34"/>
        <v>6810</v>
      </c>
      <c r="BD430" s="436" t="s">
        <v>94</v>
      </c>
    </row>
    <row r="431" spans="1:56">
      <c r="A431" s="448"/>
      <c r="B431" s="449"/>
      <c r="C431" s="448"/>
      <c r="D431" s="449"/>
      <c r="E431" s="449"/>
      <c r="F431" s="448"/>
      <c r="G431" s="448"/>
      <c r="H431" s="448"/>
      <c r="I431" s="449"/>
      <c r="J431" s="448"/>
      <c r="K431" s="450"/>
      <c r="L431" s="451"/>
      <c r="M431" s="451"/>
      <c r="N431" s="451"/>
      <c r="O431" s="450"/>
      <c r="P431" s="451"/>
      <c r="Q431" s="450"/>
      <c r="R431" s="454" t="str">
        <f t="shared" si="35"/>
        <v/>
      </c>
      <c r="S431" s="457" t="str">
        <f t="shared" si="32"/>
        <v xml:space="preserve"> </v>
      </c>
      <c r="T431" s="451"/>
      <c r="U431" s="451"/>
      <c r="V431" s="451"/>
      <c r="W431" s="451"/>
      <c r="X431" s="451"/>
      <c r="Y431" s="451"/>
      <c r="Z431" s="446"/>
      <c r="AA431" s="451"/>
      <c r="AB431" s="452"/>
      <c r="AC431" s="450"/>
      <c r="AD431" s="450"/>
      <c r="AE431" s="450"/>
      <c r="AF431" s="451"/>
      <c r="AG431" s="456" t="str">
        <f t="shared" si="36"/>
        <v/>
      </c>
      <c r="AH431" s="457" t="str">
        <f t="shared" si="33"/>
        <v xml:space="preserve"> </v>
      </c>
      <c r="AI431" s="451"/>
      <c r="AZ431" s="436">
        <v>6</v>
      </c>
      <c r="BA431" s="436">
        <v>8</v>
      </c>
      <c r="BB431" s="436">
        <v>9</v>
      </c>
      <c r="BC431" s="437" t="str">
        <f t="shared" si="34"/>
        <v>689</v>
      </c>
      <c r="BD431" s="436" t="s">
        <v>94</v>
      </c>
    </row>
    <row r="432" spans="1:56">
      <c r="A432" s="448"/>
      <c r="B432" s="449"/>
      <c r="C432" s="448"/>
      <c r="D432" s="449"/>
      <c r="E432" s="449"/>
      <c r="F432" s="448"/>
      <c r="G432" s="448"/>
      <c r="H432" s="448"/>
      <c r="I432" s="449"/>
      <c r="J432" s="448"/>
      <c r="K432" s="450"/>
      <c r="L432" s="451"/>
      <c r="M432" s="451"/>
      <c r="N432" s="451"/>
      <c r="O432" s="450"/>
      <c r="P432" s="451"/>
      <c r="Q432" s="450"/>
      <c r="R432" s="454" t="str">
        <f t="shared" si="35"/>
        <v/>
      </c>
      <c r="S432" s="457" t="str">
        <f t="shared" si="32"/>
        <v xml:space="preserve"> </v>
      </c>
      <c r="T432" s="451"/>
      <c r="U432" s="451"/>
      <c r="V432" s="451"/>
      <c r="W432" s="451"/>
      <c r="X432" s="451"/>
      <c r="Y432" s="451"/>
      <c r="Z432" s="446"/>
      <c r="AA432" s="451"/>
      <c r="AB432" s="452"/>
      <c r="AC432" s="450"/>
      <c r="AD432" s="450"/>
      <c r="AE432" s="450"/>
      <c r="AF432" s="451"/>
      <c r="AG432" s="456" t="str">
        <f t="shared" si="36"/>
        <v/>
      </c>
      <c r="AH432" s="457" t="str">
        <f t="shared" si="33"/>
        <v xml:space="preserve"> </v>
      </c>
      <c r="AI432" s="451"/>
      <c r="AZ432" s="436">
        <v>6</v>
      </c>
      <c r="BA432" s="436">
        <v>8</v>
      </c>
      <c r="BB432" s="436">
        <v>8</v>
      </c>
      <c r="BC432" s="437" t="str">
        <f t="shared" si="34"/>
        <v>688</v>
      </c>
      <c r="BD432" s="436" t="s">
        <v>94</v>
      </c>
    </row>
    <row r="433" spans="1:56">
      <c r="A433" s="448"/>
      <c r="B433" s="449"/>
      <c r="C433" s="448"/>
      <c r="D433" s="449"/>
      <c r="E433" s="449"/>
      <c r="F433" s="448"/>
      <c r="G433" s="448"/>
      <c r="H433" s="448"/>
      <c r="I433" s="449"/>
      <c r="J433" s="448"/>
      <c r="K433" s="450"/>
      <c r="L433" s="451"/>
      <c r="M433" s="451"/>
      <c r="N433" s="451"/>
      <c r="O433" s="450"/>
      <c r="P433" s="451"/>
      <c r="Q433" s="450"/>
      <c r="R433" s="454" t="str">
        <f t="shared" si="35"/>
        <v/>
      </c>
      <c r="S433" s="457" t="str">
        <f t="shared" si="32"/>
        <v xml:space="preserve"> </v>
      </c>
      <c r="T433" s="451"/>
      <c r="U433" s="451"/>
      <c r="V433" s="451"/>
      <c r="W433" s="451"/>
      <c r="X433" s="451"/>
      <c r="Y433" s="451"/>
      <c r="Z433" s="446"/>
      <c r="AA433" s="451"/>
      <c r="AB433" s="452"/>
      <c r="AC433" s="450"/>
      <c r="AD433" s="450"/>
      <c r="AE433" s="450"/>
      <c r="AF433" s="451"/>
      <c r="AG433" s="456" t="str">
        <f t="shared" si="36"/>
        <v/>
      </c>
      <c r="AH433" s="457" t="str">
        <f t="shared" si="33"/>
        <v xml:space="preserve"> </v>
      </c>
      <c r="AI433" s="451"/>
      <c r="AZ433" s="436">
        <v>6</v>
      </c>
      <c r="BA433" s="436">
        <v>8</v>
      </c>
      <c r="BB433" s="436">
        <v>7</v>
      </c>
      <c r="BC433" s="437" t="str">
        <f t="shared" si="34"/>
        <v>687</v>
      </c>
      <c r="BD433" s="436" t="s">
        <v>94</v>
      </c>
    </row>
    <row r="434" spans="1:56">
      <c r="A434" s="448"/>
      <c r="B434" s="449"/>
      <c r="C434" s="448"/>
      <c r="D434" s="449"/>
      <c r="E434" s="449"/>
      <c r="F434" s="448"/>
      <c r="G434" s="448"/>
      <c r="H434" s="448"/>
      <c r="I434" s="449"/>
      <c r="J434" s="448"/>
      <c r="K434" s="450"/>
      <c r="L434" s="451"/>
      <c r="M434" s="451"/>
      <c r="N434" s="451"/>
      <c r="O434" s="450"/>
      <c r="P434" s="451"/>
      <c r="Q434" s="450"/>
      <c r="R434" s="454" t="str">
        <f t="shared" si="35"/>
        <v/>
      </c>
      <c r="S434" s="457" t="str">
        <f t="shared" si="32"/>
        <v xml:space="preserve"> </v>
      </c>
      <c r="T434" s="451"/>
      <c r="U434" s="451"/>
      <c r="V434" s="451"/>
      <c r="W434" s="451"/>
      <c r="X434" s="451"/>
      <c r="Y434" s="451"/>
      <c r="Z434" s="446"/>
      <c r="AA434" s="451"/>
      <c r="AB434" s="452"/>
      <c r="AC434" s="450"/>
      <c r="AD434" s="450"/>
      <c r="AE434" s="450"/>
      <c r="AF434" s="451"/>
      <c r="AG434" s="456" t="str">
        <f t="shared" si="36"/>
        <v/>
      </c>
      <c r="AH434" s="457" t="str">
        <f t="shared" si="33"/>
        <v xml:space="preserve"> </v>
      </c>
      <c r="AI434" s="451"/>
      <c r="AZ434" s="436">
        <v>6</v>
      </c>
      <c r="BA434" s="436">
        <v>8</v>
      </c>
      <c r="BB434" s="436">
        <v>6</v>
      </c>
      <c r="BC434" s="437" t="str">
        <f t="shared" si="34"/>
        <v>686</v>
      </c>
      <c r="BD434" s="436" t="s">
        <v>94</v>
      </c>
    </row>
    <row r="435" spans="1:56">
      <c r="A435" s="448"/>
      <c r="B435" s="449"/>
      <c r="C435" s="448"/>
      <c r="D435" s="449"/>
      <c r="E435" s="449"/>
      <c r="F435" s="448"/>
      <c r="G435" s="448"/>
      <c r="H435" s="448"/>
      <c r="I435" s="449"/>
      <c r="J435" s="448"/>
      <c r="K435" s="450"/>
      <c r="L435" s="451"/>
      <c r="M435" s="451"/>
      <c r="N435" s="451"/>
      <c r="O435" s="450"/>
      <c r="P435" s="451"/>
      <c r="Q435" s="450"/>
      <c r="R435" s="454" t="str">
        <f t="shared" si="35"/>
        <v/>
      </c>
      <c r="S435" s="457" t="str">
        <f t="shared" si="32"/>
        <v xml:space="preserve"> </v>
      </c>
      <c r="T435" s="451"/>
      <c r="U435" s="451"/>
      <c r="V435" s="451"/>
      <c r="W435" s="451"/>
      <c r="X435" s="451"/>
      <c r="Y435" s="451"/>
      <c r="Z435" s="446"/>
      <c r="AA435" s="451"/>
      <c r="AB435" s="452"/>
      <c r="AC435" s="450"/>
      <c r="AD435" s="450"/>
      <c r="AE435" s="450"/>
      <c r="AF435" s="451"/>
      <c r="AG435" s="456" t="str">
        <f t="shared" si="36"/>
        <v/>
      </c>
      <c r="AH435" s="457" t="str">
        <f t="shared" si="33"/>
        <v xml:space="preserve"> </v>
      </c>
      <c r="AI435" s="451"/>
      <c r="AZ435" s="436">
        <v>6</v>
      </c>
      <c r="BA435" s="436">
        <v>8</v>
      </c>
      <c r="BB435" s="436">
        <v>5</v>
      </c>
      <c r="BC435" s="437" t="str">
        <f t="shared" si="34"/>
        <v>685</v>
      </c>
      <c r="BD435" s="436" t="s">
        <v>94</v>
      </c>
    </row>
    <row r="436" spans="1:56">
      <c r="A436" s="448"/>
      <c r="B436" s="449"/>
      <c r="C436" s="448"/>
      <c r="D436" s="449"/>
      <c r="E436" s="449"/>
      <c r="F436" s="448"/>
      <c r="G436" s="448"/>
      <c r="H436" s="448"/>
      <c r="I436" s="449"/>
      <c r="J436" s="448"/>
      <c r="K436" s="450"/>
      <c r="L436" s="451"/>
      <c r="M436" s="451"/>
      <c r="N436" s="451"/>
      <c r="O436" s="450"/>
      <c r="P436" s="451"/>
      <c r="Q436" s="450"/>
      <c r="R436" s="454" t="str">
        <f t="shared" si="35"/>
        <v/>
      </c>
      <c r="S436" s="457" t="str">
        <f t="shared" si="32"/>
        <v xml:space="preserve"> </v>
      </c>
      <c r="T436" s="451"/>
      <c r="U436" s="451"/>
      <c r="V436" s="451"/>
      <c r="W436" s="451"/>
      <c r="X436" s="451"/>
      <c r="Y436" s="451"/>
      <c r="Z436" s="446"/>
      <c r="AA436" s="451"/>
      <c r="AB436" s="452"/>
      <c r="AC436" s="450"/>
      <c r="AD436" s="450"/>
      <c r="AE436" s="450"/>
      <c r="AF436" s="451"/>
      <c r="AG436" s="456" t="str">
        <f t="shared" si="36"/>
        <v/>
      </c>
      <c r="AH436" s="457" t="str">
        <f t="shared" si="33"/>
        <v xml:space="preserve"> </v>
      </c>
      <c r="AI436" s="451"/>
      <c r="AZ436" s="436">
        <v>6</v>
      </c>
      <c r="BA436" s="436">
        <v>8</v>
      </c>
      <c r="BB436" s="436">
        <v>4</v>
      </c>
      <c r="BC436" s="437" t="str">
        <f t="shared" si="34"/>
        <v>684</v>
      </c>
      <c r="BD436" s="436" t="s">
        <v>96</v>
      </c>
    </row>
    <row r="437" spans="1:56">
      <c r="A437" s="448"/>
      <c r="B437" s="449"/>
      <c r="C437" s="448"/>
      <c r="D437" s="449"/>
      <c r="E437" s="449"/>
      <c r="F437" s="448"/>
      <c r="G437" s="448"/>
      <c r="H437" s="448"/>
      <c r="I437" s="449"/>
      <c r="J437" s="448"/>
      <c r="K437" s="450"/>
      <c r="L437" s="451"/>
      <c r="M437" s="451"/>
      <c r="N437" s="451"/>
      <c r="O437" s="450"/>
      <c r="P437" s="451"/>
      <c r="Q437" s="450"/>
      <c r="R437" s="454" t="str">
        <f t="shared" si="35"/>
        <v/>
      </c>
      <c r="S437" s="457" t="str">
        <f t="shared" si="32"/>
        <v xml:space="preserve"> </v>
      </c>
      <c r="T437" s="451"/>
      <c r="U437" s="451"/>
      <c r="V437" s="451"/>
      <c r="W437" s="451"/>
      <c r="X437" s="451"/>
      <c r="Y437" s="451"/>
      <c r="Z437" s="446"/>
      <c r="AA437" s="451"/>
      <c r="AB437" s="452"/>
      <c r="AC437" s="450"/>
      <c r="AD437" s="450"/>
      <c r="AE437" s="450"/>
      <c r="AF437" s="451"/>
      <c r="AG437" s="456" t="str">
        <f t="shared" si="36"/>
        <v/>
      </c>
      <c r="AH437" s="457" t="str">
        <f t="shared" si="33"/>
        <v xml:space="preserve"> </v>
      </c>
      <c r="AI437" s="451"/>
      <c r="AZ437" s="436">
        <v>6</v>
      </c>
      <c r="BA437" s="436">
        <v>8</v>
      </c>
      <c r="BB437" s="436">
        <v>3</v>
      </c>
      <c r="BC437" s="437" t="str">
        <f t="shared" si="34"/>
        <v>683</v>
      </c>
      <c r="BD437" s="436" t="s">
        <v>96</v>
      </c>
    </row>
    <row r="438" spans="1:56">
      <c r="A438" s="448"/>
      <c r="B438" s="449"/>
      <c r="C438" s="448"/>
      <c r="D438" s="449"/>
      <c r="E438" s="449"/>
      <c r="F438" s="448"/>
      <c r="G438" s="448"/>
      <c r="H438" s="448"/>
      <c r="I438" s="449"/>
      <c r="J438" s="448"/>
      <c r="K438" s="450"/>
      <c r="L438" s="451"/>
      <c r="M438" s="451"/>
      <c r="N438" s="451"/>
      <c r="O438" s="450"/>
      <c r="P438" s="451"/>
      <c r="Q438" s="450"/>
      <c r="R438" s="454" t="str">
        <f t="shared" si="35"/>
        <v/>
      </c>
      <c r="S438" s="457" t="str">
        <f t="shared" si="32"/>
        <v xml:space="preserve"> </v>
      </c>
      <c r="T438" s="451"/>
      <c r="U438" s="451"/>
      <c r="V438" s="451"/>
      <c r="W438" s="451"/>
      <c r="X438" s="451"/>
      <c r="Y438" s="451"/>
      <c r="Z438" s="446"/>
      <c r="AA438" s="451"/>
      <c r="AB438" s="452"/>
      <c r="AC438" s="450"/>
      <c r="AD438" s="450"/>
      <c r="AE438" s="450"/>
      <c r="AF438" s="451"/>
      <c r="AG438" s="456" t="str">
        <f t="shared" si="36"/>
        <v/>
      </c>
      <c r="AH438" s="457" t="str">
        <f t="shared" si="33"/>
        <v xml:space="preserve"> </v>
      </c>
      <c r="AI438" s="451"/>
      <c r="AZ438" s="436">
        <v>6</v>
      </c>
      <c r="BA438" s="436">
        <v>8</v>
      </c>
      <c r="BB438" s="436">
        <v>2</v>
      </c>
      <c r="BC438" s="437" t="str">
        <f t="shared" si="34"/>
        <v>682</v>
      </c>
      <c r="BD438" s="436" t="s">
        <v>96</v>
      </c>
    </row>
    <row r="439" spans="1:56">
      <c r="A439" s="448"/>
      <c r="B439" s="449"/>
      <c r="C439" s="448"/>
      <c r="D439" s="449"/>
      <c r="E439" s="449"/>
      <c r="F439" s="448"/>
      <c r="G439" s="448"/>
      <c r="H439" s="448"/>
      <c r="I439" s="449"/>
      <c r="J439" s="448"/>
      <c r="K439" s="450"/>
      <c r="L439" s="451"/>
      <c r="M439" s="451"/>
      <c r="N439" s="451"/>
      <c r="O439" s="450"/>
      <c r="P439" s="451"/>
      <c r="Q439" s="450"/>
      <c r="R439" s="454" t="str">
        <f t="shared" si="35"/>
        <v/>
      </c>
      <c r="S439" s="457" t="str">
        <f t="shared" si="32"/>
        <v xml:space="preserve"> </v>
      </c>
      <c r="T439" s="451"/>
      <c r="U439" s="451"/>
      <c r="V439" s="451"/>
      <c r="W439" s="451"/>
      <c r="X439" s="451"/>
      <c r="Y439" s="451"/>
      <c r="Z439" s="446"/>
      <c r="AA439" s="451"/>
      <c r="AB439" s="452"/>
      <c r="AC439" s="450"/>
      <c r="AD439" s="450"/>
      <c r="AE439" s="450"/>
      <c r="AF439" s="451"/>
      <c r="AG439" s="456" t="str">
        <f t="shared" si="36"/>
        <v/>
      </c>
      <c r="AH439" s="457" t="str">
        <f t="shared" si="33"/>
        <v xml:space="preserve"> </v>
      </c>
      <c r="AI439" s="451"/>
      <c r="AZ439" s="436">
        <v>6</v>
      </c>
      <c r="BA439" s="436">
        <v>8</v>
      </c>
      <c r="BB439" s="436">
        <v>1</v>
      </c>
      <c r="BC439" s="437" t="str">
        <f t="shared" si="34"/>
        <v>681</v>
      </c>
      <c r="BD439" s="436" t="s">
        <v>96</v>
      </c>
    </row>
    <row r="440" spans="1:56">
      <c r="A440" s="448"/>
      <c r="B440" s="449"/>
      <c r="C440" s="448"/>
      <c r="D440" s="449"/>
      <c r="E440" s="449"/>
      <c r="F440" s="448"/>
      <c r="G440" s="448"/>
      <c r="H440" s="448"/>
      <c r="I440" s="449"/>
      <c r="J440" s="448"/>
      <c r="K440" s="450"/>
      <c r="L440" s="451"/>
      <c r="M440" s="451"/>
      <c r="N440" s="451"/>
      <c r="O440" s="450"/>
      <c r="P440" s="451"/>
      <c r="Q440" s="450"/>
      <c r="R440" s="454" t="str">
        <f t="shared" si="35"/>
        <v/>
      </c>
      <c r="S440" s="457" t="str">
        <f t="shared" si="32"/>
        <v xml:space="preserve"> </v>
      </c>
      <c r="T440" s="451"/>
      <c r="U440" s="451"/>
      <c r="V440" s="451"/>
      <c r="W440" s="451"/>
      <c r="X440" s="451"/>
      <c r="Y440" s="451"/>
      <c r="Z440" s="446"/>
      <c r="AA440" s="451"/>
      <c r="AB440" s="452"/>
      <c r="AC440" s="450"/>
      <c r="AD440" s="450"/>
      <c r="AE440" s="450"/>
      <c r="AF440" s="451"/>
      <c r="AG440" s="456" t="str">
        <f t="shared" si="36"/>
        <v/>
      </c>
      <c r="AH440" s="457" t="str">
        <f t="shared" si="33"/>
        <v xml:space="preserve"> </v>
      </c>
      <c r="AI440" s="451"/>
      <c r="AZ440" s="436">
        <v>6</v>
      </c>
      <c r="BA440" s="436">
        <v>7</v>
      </c>
      <c r="BB440" s="436">
        <v>10</v>
      </c>
      <c r="BC440" s="437" t="str">
        <f t="shared" si="34"/>
        <v>6710</v>
      </c>
      <c r="BD440" s="436" t="s">
        <v>96</v>
      </c>
    </row>
    <row r="441" spans="1:56">
      <c r="A441" s="448"/>
      <c r="B441" s="449"/>
      <c r="C441" s="448"/>
      <c r="D441" s="449"/>
      <c r="E441" s="449"/>
      <c r="F441" s="448"/>
      <c r="G441" s="448"/>
      <c r="H441" s="448"/>
      <c r="I441" s="449"/>
      <c r="J441" s="448"/>
      <c r="K441" s="450"/>
      <c r="L441" s="451"/>
      <c r="M441" s="451"/>
      <c r="N441" s="451"/>
      <c r="O441" s="450"/>
      <c r="P441" s="451"/>
      <c r="Q441" s="450"/>
      <c r="R441" s="454" t="str">
        <f t="shared" si="35"/>
        <v/>
      </c>
      <c r="S441" s="457" t="str">
        <f t="shared" si="32"/>
        <v xml:space="preserve"> </v>
      </c>
      <c r="T441" s="451"/>
      <c r="U441" s="451"/>
      <c r="V441" s="451"/>
      <c r="W441" s="451"/>
      <c r="X441" s="451"/>
      <c r="Y441" s="451"/>
      <c r="Z441" s="446"/>
      <c r="AA441" s="451"/>
      <c r="AB441" s="452"/>
      <c r="AC441" s="450"/>
      <c r="AD441" s="450"/>
      <c r="AE441" s="450"/>
      <c r="AF441" s="451"/>
      <c r="AG441" s="456" t="str">
        <f t="shared" si="36"/>
        <v/>
      </c>
      <c r="AH441" s="457" t="str">
        <f t="shared" si="33"/>
        <v xml:space="preserve"> </v>
      </c>
      <c r="AI441" s="451"/>
      <c r="AZ441" s="436">
        <v>6</v>
      </c>
      <c r="BA441" s="436">
        <v>7</v>
      </c>
      <c r="BB441" s="436">
        <v>9</v>
      </c>
      <c r="BC441" s="437" t="str">
        <f t="shared" si="34"/>
        <v>679</v>
      </c>
      <c r="BD441" s="436" t="s">
        <v>96</v>
      </c>
    </row>
    <row r="442" spans="1:56">
      <c r="A442" s="448"/>
      <c r="B442" s="449"/>
      <c r="C442" s="448"/>
      <c r="D442" s="449"/>
      <c r="E442" s="449"/>
      <c r="F442" s="448"/>
      <c r="G442" s="448"/>
      <c r="H442" s="448"/>
      <c r="I442" s="449"/>
      <c r="J442" s="448"/>
      <c r="K442" s="450"/>
      <c r="L442" s="451"/>
      <c r="M442" s="451"/>
      <c r="N442" s="451"/>
      <c r="O442" s="450"/>
      <c r="P442" s="451"/>
      <c r="Q442" s="450"/>
      <c r="R442" s="454" t="str">
        <f t="shared" si="35"/>
        <v/>
      </c>
      <c r="S442" s="457" t="str">
        <f t="shared" si="32"/>
        <v xml:space="preserve"> </v>
      </c>
      <c r="T442" s="451"/>
      <c r="U442" s="451"/>
      <c r="V442" s="451"/>
      <c r="W442" s="451"/>
      <c r="X442" s="451"/>
      <c r="Y442" s="451"/>
      <c r="Z442" s="446"/>
      <c r="AA442" s="451"/>
      <c r="AB442" s="452"/>
      <c r="AC442" s="450"/>
      <c r="AD442" s="450"/>
      <c r="AE442" s="450"/>
      <c r="AF442" s="451"/>
      <c r="AG442" s="456" t="str">
        <f t="shared" si="36"/>
        <v/>
      </c>
      <c r="AH442" s="457" t="str">
        <f t="shared" si="33"/>
        <v xml:space="preserve"> </v>
      </c>
      <c r="AI442" s="451"/>
      <c r="AZ442" s="436">
        <v>6</v>
      </c>
      <c r="BA442" s="436">
        <v>7</v>
      </c>
      <c r="BB442" s="436">
        <v>8</v>
      </c>
      <c r="BC442" s="437" t="str">
        <f t="shared" si="34"/>
        <v>678</v>
      </c>
      <c r="BD442" s="436" t="s">
        <v>96</v>
      </c>
    </row>
    <row r="443" spans="1:56">
      <c r="A443" s="448"/>
      <c r="B443" s="449"/>
      <c r="C443" s="448"/>
      <c r="D443" s="449"/>
      <c r="E443" s="449"/>
      <c r="F443" s="448"/>
      <c r="G443" s="448"/>
      <c r="H443" s="448"/>
      <c r="I443" s="449"/>
      <c r="J443" s="448"/>
      <c r="K443" s="450"/>
      <c r="L443" s="451"/>
      <c r="M443" s="451"/>
      <c r="N443" s="451"/>
      <c r="O443" s="450"/>
      <c r="P443" s="451"/>
      <c r="Q443" s="450"/>
      <c r="R443" s="454" t="str">
        <f t="shared" si="35"/>
        <v/>
      </c>
      <c r="S443" s="457" t="str">
        <f t="shared" si="32"/>
        <v xml:space="preserve"> </v>
      </c>
      <c r="T443" s="451"/>
      <c r="U443" s="451"/>
      <c r="V443" s="451"/>
      <c r="W443" s="451"/>
      <c r="X443" s="451"/>
      <c r="Y443" s="451"/>
      <c r="Z443" s="446"/>
      <c r="AA443" s="451"/>
      <c r="AB443" s="452"/>
      <c r="AC443" s="450"/>
      <c r="AD443" s="450"/>
      <c r="AE443" s="450"/>
      <c r="AF443" s="451"/>
      <c r="AG443" s="456" t="str">
        <f t="shared" si="36"/>
        <v/>
      </c>
      <c r="AH443" s="457" t="str">
        <f t="shared" si="33"/>
        <v xml:space="preserve"> </v>
      </c>
      <c r="AI443" s="451"/>
      <c r="AZ443" s="436">
        <v>6</v>
      </c>
      <c r="BA443" s="436">
        <v>7</v>
      </c>
      <c r="BB443" s="436">
        <v>7</v>
      </c>
      <c r="BC443" s="437" t="str">
        <f t="shared" si="34"/>
        <v>677</v>
      </c>
      <c r="BD443" s="436" t="s">
        <v>96</v>
      </c>
    </row>
    <row r="444" spans="1:56">
      <c r="A444" s="448"/>
      <c r="B444" s="449"/>
      <c r="C444" s="448"/>
      <c r="D444" s="449"/>
      <c r="E444" s="449"/>
      <c r="F444" s="448"/>
      <c r="G444" s="448"/>
      <c r="H444" s="448"/>
      <c r="I444" s="449"/>
      <c r="J444" s="448"/>
      <c r="K444" s="450"/>
      <c r="L444" s="451"/>
      <c r="M444" s="451"/>
      <c r="N444" s="451"/>
      <c r="O444" s="450"/>
      <c r="P444" s="451"/>
      <c r="Q444" s="450"/>
      <c r="R444" s="454" t="str">
        <f t="shared" si="35"/>
        <v/>
      </c>
      <c r="S444" s="457" t="str">
        <f t="shared" si="32"/>
        <v xml:space="preserve"> </v>
      </c>
      <c r="T444" s="451"/>
      <c r="U444" s="451"/>
      <c r="V444" s="451"/>
      <c r="W444" s="451"/>
      <c r="X444" s="451"/>
      <c r="Y444" s="451"/>
      <c r="Z444" s="446"/>
      <c r="AA444" s="451"/>
      <c r="AB444" s="452"/>
      <c r="AC444" s="450"/>
      <c r="AD444" s="450"/>
      <c r="AE444" s="450"/>
      <c r="AF444" s="451"/>
      <c r="AG444" s="456" t="str">
        <f t="shared" si="36"/>
        <v/>
      </c>
      <c r="AH444" s="457" t="str">
        <f t="shared" si="33"/>
        <v xml:space="preserve"> </v>
      </c>
      <c r="AI444" s="451"/>
      <c r="AZ444" s="436">
        <v>6</v>
      </c>
      <c r="BA444" s="436">
        <v>7</v>
      </c>
      <c r="BB444" s="436">
        <v>6</v>
      </c>
      <c r="BC444" s="437" t="str">
        <f t="shared" si="34"/>
        <v>676</v>
      </c>
      <c r="BD444" s="436" t="s">
        <v>96</v>
      </c>
    </row>
    <row r="445" spans="1:56">
      <c r="A445" s="448"/>
      <c r="B445" s="449"/>
      <c r="C445" s="448"/>
      <c r="D445" s="449"/>
      <c r="E445" s="449"/>
      <c r="F445" s="448"/>
      <c r="G445" s="448"/>
      <c r="H445" s="448"/>
      <c r="I445" s="449"/>
      <c r="J445" s="448"/>
      <c r="K445" s="450"/>
      <c r="L445" s="451"/>
      <c r="M445" s="451"/>
      <c r="N445" s="451"/>
      <c r="O445" s="450"/>
      <c r="P445" s="451"/>
      <c r="Q445" s="450"/>
      <c r="R445" s="454" t="str">
        <f t="shared" si="35"/>
        <v/>
      </c>
      <c r="S445" s="457" t="str">
        <f t="shared" si="32"/>
        <v xml:space="preserve"> </v>
      </c>
      <c r="T445" s="451"/>
      <c r="U445" s="451"/>
      <c r="V445" s="451"/>
      <c r="W445" s="451"/>
      <c r="X445" s="451"/>
      <c r="Y445" s="451"/>
      <c r="Z445" s="446"/>
      <c r="AA445" s="451"/>
      <c r="AB445" s="452"/>
      <c r="AC445" s="450"/>
      <c r="AD445" s="450"/>
      <c r="AE445" s="450"/>
      <c r="AF445" s="451"/>
      <c r="AG445" s="456" t="str">
        <f t="shared" si="36"/>
        <v/>
      </c>
      <c r="AH445" s="457" t="str">
        <f t="shared" si="33"/>
        <v xml:space="preserve"> </v>
      </c>
      <c r="AI445" s="451"/>
      <c r="AZ445" s="436">
        <v>6</v>
      </c>
      <c r="BA445" s="436">
        <v>7</v>
      </c>
      <c r="BB445" s="436">
        <v>5</v>
      </c>
      <c r="BC445" s="437" t="str">
        <f t="shared" si="34"/>
        <v>675</v>
      </c>
      <c r="BD445" s="436" t="s">
        <v>96</v>
      </c>
    </row>
    <row r="446" spans="1:56">
      <c r="A446" s="448"/>
      <c r="B446" s="449"/>
      <c r="C446" s="448"/>
      <c r="D446" s="449"/>
      <c r="E446" s="449"/>
      <c r="F446" s="448"/>
      <c r="G446" s="448"/>
      <c r="H446" s="448"/>
      <c r="I446" s="449"/>
      <c r="J446" s="448"/>
      <c r="K446" s="450"/>
      <c r="L446" s="451"/>
      <c r="M446" s="451"/>
      <c r="N446" s="451"/>
      <c r="O446" s="450"/>
      <c r="P446" s="451"/>
      <c r="Q446" s="450"/>
      <c r="R446" s="454" t="str">
        <f t="shared" si="35"/>
        <v/>
      </c>
      <c r="S446" s="457" t="str">
        <f t="shared" si="32"/>
        <v xml:space="preserve"> </v>
      </c>
      <c r="T446" s="451"/>
      <c r="U446" s="451"/>
      <c r="V446" s="451"/>
      <c r="W446" s="451"/>
      <c r="X446" s="451"/>
      <c r="Y446" s="451"/>
      <c r="Z446" s="446"/>
      <c r="AA446" s="451"/>
      <c r="AB446" s="452"/>
      <c r="AC446" s="450"/>
      <c r="AD446" s="450"/>
      <c r="AE446" s="450"/>
      <c r="AF446" s="451"/>
      <c r="AG446" s="456" t="str">
        <f t="shared" si="36"/>
        <v/>
      </c>
      <c r="AH446" s="457" t="str">
        <f t="shared" si="33"/>
        <v xml:space="preserve"> </v>
      </c>
      <c r="AI446" s="451"/>
      <c r="AZ446" s="436">
        <v>6</v>
      </c>
      <c r="BA446" s="436">
        <v>7</v>
      </c>
      <c r="BB446" s="436">
        <v>4</v>
      </c>
      <c r="BC446" s="437" t="str">
        <f t="shared" si="34"/>
        <v>674</v>
      </c>
      <c r="BD446" s="436" t="s">
        <v>96</v>
      </c>
    </row>
    <row r="447" spans="1:56">
      <c r="A447" s="448"/>
      <c r="B447" s="449"/>
      <c r="C447" s="448"/>
      <c r="D447" s="449"/>
      <c r="E447" s="449"/>
      <c r="F447" s="448"/>
      <c r="G447" s="448"/>
      <c r="H447" s="448"/>
      <c r="I447" s="449"/>
      <c r="J447" s="448"/>
      <c r="K447" s="450"/>
      <c r="L447" s="451"/>
      <c r="M447" s="451"/>
      <c r="N447" s="451"/>
      <c r="O447" s="450"/>
      <c r="P447" s="451"/>
      <c r="Q447" s="450"/>
      <c r="R447" s="454" t="str">
        <f t="shared" si="35"/>
        <v/>
      </c>
      <c r="S447" s="457" t="str">
        <f t="shared" si="32"/>
        <v xml:space="preserve"> </v>
      </c>
      <c r="T447" s="451"/>
      <c r="U447" s="451"/>
      <c r="V447" s="451"/>
      <c r="W447" s="451"/>
      <c r="X447" s="451"/>
      <c r="Y447" s="451"/>
      <c r="Z447" s="446"/>
      <c r="AA447" s="451"/>
      <c r="AB447" s="452"/>
      <c r="AC447" s="450"/>
      <c r="AD447" s="450"/>
      <c r="AE447" s="450"/>
      <c r="AF447" s="451"/>
      <c r="AG447" s="456" t="str">
        <f t="shared" si="36"/>
        <v/>
      </c>
      <c r="AH447" s="457" t="str">
        <f t="shared" si="33"/>
        <v xml:space="preserve"> </v>
      </c>
      <c r="AI447" s="451"/>
      <c r="AZ447" s="436">
        <v>6</v>
      </c>
      <c r="BA447" s="436">
        <v>7</v>
      </c>
      <c r="BB447" s="436">
        <v>3</v>
      </c>
      <c r="BC447" s="437" t="str">
        <f t="shared" si="34"/>
        <v>673</v>
      </c>
      <c r="BD447" s="436" t="s">
        <v>96</v>
      </c>
    </row>
    <row r="448" spans="1:56">
      <c r="A448" s="448"/>
      <c r="B448" s="449"/>
      <c r="C448" s="448"/>
      <c r="D448" s="449"/>
      <c r="E448" s="449"/>
      <c r="F448" s="448"/>
      <c r="G448" s="448"/>
      <c r="H448" s="448"/>
      <c r="I448" s="449"/>
      <c r="J448" s="448"/>
      <c r="K448" s="450"/>
      <c r="L448" s="451"/>
      <c r="M448" s="451"/>
      <c r="N448" s="451"/>
      <c r="O448" s="450"/>
      <c r="P448" s="451"/>
      <c r="Q448" s="450"/>
      <c r="R448" s="454" t="str">
        <f t="shared" si="35"/>
        <v/>
      </c>
      <c r="S448" s="457" t="str">
        <f t="shared" si="32"/>
        <v xml:space="preserve"> </v>
      </c>
      <c r="T448" s="451"/>
      <c r="U448" s="451"/>
      <c r="V448" s="451"/>
      <c r="W448" s="451"/>
      <c r="X448" s="451"/>
      <c r="Y448" s="451"/>
      <c r="Z448" s="446"/>
      <c r="AA448" s="451"/>
      <c r="AB448" s="452"/>
      <c r="AC448" s="450"/>
      <c r="AD448" s="450"/>
      <c r="AE448" s="450"/>
      <c r="AF448" s="451"/>
      <c r="AG448" s="456" t="str">
        <f t="shared" si="36"/>
        <v/>
      </c>
      <c r="AH448" s="457" t="str">
        <f t="shared" si="33"/>
        <v xml:space="preserve"> </v>
      </c>
      <c r="AI448" s="451"/>
      <c r="AZ448" s="436">
        <v>6</v>
      </c>
      <c r="BA448" s="436">
        <v>7</v>
      </c>
      <c r="BB448" s="436">
        <v>2</v>
      </c>
      <c r="BC448" s="437" t="str">
        <f t="shared" si="34"/>
        <v>672</v>
      </c>
      <c r="BD448" s="436" t="s">
        <v>96</v>
      </c>
    </row>
    <row r="449" spans="1:56">
      <c r="A449" s="448"/>
      <c r="B449" s="449"/>
      <c r="C449" s="448"/>
      <c r="D449" s="449"/>
      <c r="E449" s="449"/>
      <c r="F449" s="448"/>
      <c r="G449" s="448"/>
      <c r="H449" s="448"/>
      <c r="I449" s="449"/>
      <c r="J449" s="448"/>
      <c r="K449" s="450"/>
      <c r="L449" s="451"/>
      <c r="M449" s="451"/>
      <c r="N449" s="451"/>
      <c r="O449" s="450"/>
      <c r="P449" s="451"/>
      <c r="Q449" s="450"/>
      <c r="R449" s="454" t="str">
        <f t="shared" si="35"/>
        <v/>
      </c>
      <c r="S449" s="457" t="str">
        <f t="shared" si="32"/>
        <v xml:space="preserve"> </v>
      </c>
      <c r="T449" s="451"/>
      <c r="U449" s="451"/>
      <c r="V449" s="451"/>
      <c r="W449" s="451"/>
      <c r="X449" s="451"/>
      <c r="Y449" s="451"/>
      <c r="Z449" s="446"/>
      <c r="AA449" s="451"/>
      <c r="AB449" s="452"/>
      <c r="AC449" s="450"/>
      <c r="AD449" s="450"/>
      <c r="AE449" s="450"/>
      <c r="AF449" s="451"/>
      <c r="AG449" s="456" t="str">
        <f t="shared" si="36"/>
        <v/>
      </c>
      <c r="AH449" s="457" t="str">
        <f t="shared" si="33"/>
        <v xml:space="preserve"> </v>
      </c>
      <c r="AI449" s="451"/>
      <c r="AZ449" s="436">
        <v>6</v>
      </c>
      <c r="BA449" s="436">
        <v>7</v>
      </c>
      <c r="BB449" s="436">
        <v>1</v>
      </c>
      <c r="BC449" s="437" t="str">
        <f t="shared" si="34"/>
        <v>671</v>
      </c>
      <c r="BD449" s="436" t="s">
        <v>102</v>
      </c>
    </row>
    <row r="450" spans="1:56">
      <c r="A450" s="448"/>
      <c r="B450" s="449"/>
      <c r="C450" s="448"/>
      <c r="D450" s="449"/>
      <c r="E450" s="449"/>
      <c r="F450" s="448"/>
      <c r="G450" s="448"/>
      <c r="H450" s="448"/>
      <c r="I450" s="449"/>
      <c r="J450" s="448"/>
      <c r="K450" s="450"/>
      <c r="L450" s="451"/>
      <c r="M450" s="451"/>
      <c r="N450" s="451"/>
      <c r="O450" s="450"/>
      <c r="P450" s="451"/>
      <c r="Q450" s="450"/>
      <c r="R450" s="454" t="str">
        <f t="shared" si="35"/>
        <v/>
      </c>
      <c r="S450" s="457" t="str">
        <f t="shared" si="32"/>
        <v xml:space="preserve"> </v>
      </c>
      <c r="T450" s="451"/>
      <c r="U450" s="451"/>
      <c r="V450" s="451"/>
      <c r="W450" s="451"/>
      <c r="X450" s="451"/>
      <c r="Y450" s="451"/>
      <c r="Z450" s="446"/>
      <c r="AA450" s="451"/>
      <c r="AB450" s="452"/>
      <c r="AC450" s="450"/>
      <c r="AD450" s="450"/>
      <c r="AE450" s="450"/>
      <c r="AF450" s="451"/>
      <c r="AG450" s="456" t="str">
        <f t="shared" si="36"/>
        <v/>
      </c>
      <c r="AH450" s="457" t="str">
        <f t="shared" si="33"/>
        <v xml:space="preserve"> </v>
      </c>
      <c r="AI450" s="451"/>
      <c r="AZ450" s="436">
        <v>6</v>
      </c>
      <c r="BA450" s="436">
        <v>6</v>
      </c>
      <c r="BB450" s="436">
        <v>10</v>
      </c>
      <c r="BC450" s="437" t="str">
        <f t="shared" si="34"/>
        <v>6610</v>
      </c>
      <c r="BD450" s="436" t="s">
        <v>96</v>
      </c>
    </row>
    <row r="451" spans="1:56">
      <c r="A451" s="448"/>
      <c r="B451" s="449"/>
      <c r="C451" s="448"/>
      <c r="D451" s="449"/>
      <c r="E451" s="449"/>
      <c r="F451" s="448"/>
      <c r="G451" s="448"/>
      <c r="H451" s="448"/>
      <c r="I451" s="449"/>
      <c r="J451" s="448"/>
      <c r="K451" s="450"/>
      <c r="L451" s="451"/>
      <c r="M451" s="451"/>
      <c r="N451" s="451"/>
      <c r="O451" s="450"/>
      <c r="P451" s="451"/>
      <c r="Q451" s="450"/>
      <c r="R451" s="454" t="str">
        <f t="shared" si="35"/>
        <v/>
      </c>
      <c r="S451" s="457" t="str">
        <f t="shared" si="32"/>
        <v xml:space="preserve"> </v>
      </c>
      <c r="T451" s="451"/>
      <c r="U451" s="451"/>
      <c r="V451" s="451"/>
      <c r="W451" s="451"/>
      <c r="X451" s="451"/>
      <c r="Y451" s="451"/>
      <c r="Z451" s="446"/>
      <c r="AA451" s="451"/>
      <c r="AB451" s="452"/>
      <c r="AC451" s="450"/>
      <c r="AD451" s="450"/>
      <c r="AE451" s="450"/>
      <c r="AF451" s="451"/>
      <c r="AG451" s="456" t="str">
        <f t="shared" si="36"/>
        <v/>
      </c>
      <c r="AH451" s="457" t="str">
        <f t="shared" si="33"/>
        <v xml:space="preserve"> </v>
      </c>
      <c r="AI451" s="451"/>
      <c r="AZ451" s="436">
        <v>6</v>
      </c>
      <c r="BA451" s="436">
        <v>6</v>
      </c>
      <c r="BB451" s="436">
        <v>9</v>
      </c>
      <c r="BC451" s="437" t="str">
        <f t="shared" si="34"/>
        <v>669</v>
      </c>
      <c r="BD451" s="436" t="s">
        <v>96</v>
      </c>
    </row>
    <row r="452" spans="1:56">
      <c r="A452" s="448"/>
      <c r="B452" s="449"/>
      <c r="C452" s="448"/>
      <c r="D452" s="449"/>
      <c r="E452" s="449"/>
      <c r="F452" s="448"/>
      <c r="G452" s="448"/>
      <c r="H452" s="448"/>
      <c r="I452" s="449"/>
      <c r="J452" s="448"/>
      <c r="K452" s="450"/>
      <c r="L452" s="451"/>
      <c r="M452" s="451"/>
      <c r="N452" s="451"/>
      <c r="O452" s="450"/>
      <c r="P452" s="451"/>
      <c r="Q452" s="450"/>
      <c r="R452" s="454" t="str">
        <f t="shared" si="35"/>
        <v/>
      </c>
      <c r="S452" s="457" t="str">
        <f t="shared" si="32"/>
        <v xml:space="preserve"> </v>
      </c>
      <c r="T452" s="451"/>
      <c r="U452" s="451"/>
      <c r="V452" s="451"/>
      <c r="W452" s="451"/>
      <c r="X452" s="451"/>
      <c r="Y452" s="451"/>
      <c r="Z452" s="446"/>
      <c r="AA452" s="451"/>
      <c r="AB452" s="452"/>
      <c r="AC452" s="450"/>
      <c r="AD452" s="450"/>
      <c r="AE452" s="450"/>
      <c r="AF452" s="451"/>
      <c r="AG452" s="456" t="str">
        <f t="shared" si="36"/>
        <v/>
      </c>
      <c r="AH452" s="457" t="str">
        <f t="shared" si="33"/>
        <v xml:space="preserve"> </v>
      </c>
      <c r="AI452" s="451"/>
      <c r="AZ452" s="436">
        <v>6</v>
      </c>
      <c r="BA452" s="436">
        <v>6</v>
      </c>
      <c r="BB452" s="436">
        <v>8</v>
      </c>
      <c r="BC452" s="437" t="str">
        <f t="shared" si="34"/>
        <v>668</v>
      </c>
      <c r="BD452" s="436" t="s">
        <v>96</v>
      </c>
    </row>
    <row r="453" spans="1:56">
      <c r="A453" s="448"/>
      <c r="B453" s="449"/>
      <c r="C453" s="448"/>
      <c r="D453" s="449"/>
      <c r="E453" s="449"/>
      <c r="F453" s="448"/>
      <c r="G453" s="448"/>
      <c r="H453" s="448"/>
      <c r="I453" s="449"/>
      <c r="J453" s="448"/>
      <c r="K453" s="450"/>
      <c r="L453" s="451"/>
      <c r="M453" s="451"/>
      <c r="N453" s="451"/>
      <c r="O453" s="450"/>
      <c r="P453" s="451"/>
      <c r="Q453" s="450"/>
      <c r="R453" s="454" t="str">
        <f t="shared" si="35"/>
        <v/>
      </c>
      <c r="S453" s="457" t="str">
        <f t="shared" si="32"/>
        <v xml:space="preserve"> </v>
      </c>
      <c r="T453" s="451"/>
      <c r="U453" s="451"/>
      <c r="V453" s="451"/>
      <c r="W453" s="451"/>
      <c r="X453" s="451"/>
      <c r="Y453" s="451"/>
      <c r="Z453" s="446"/>
      <c r="AA453" s="451"/>
      <c r="AB453" s="452"/>
      <c r="AC453" s="450"/>
      <c r="AD453" s="450"/>
      <c r="AE453" s="450"/>
      <c r="AF453" s="451"/>
      <c r="AG453" s="456" t="str">
        <f t="shared" si="36"/>
        <v/>
      </c>
      <c r="AH453" s="457" t="str">
        <f t="shared" si="33"/>
        <v xml:space="preserve"> </v>
      </c>
      <c r="AI453" s="451"/>
      <c r="AZ453" s="436">
        <v>6</v>
      </c>
      <c r="BA453" s="436">
        <v>6</v>
      </c>
      <c r="BB453" s="436">
        <v>7</v>
      </c>
      <c r="BC453" s="437" t="str">
        <f t="shared" si="34"/>
        <v>667</v>
      </c>
      <c r="BD453" s="436" t="s">
        <v>96</v>
      </c>
    </row>
    <row r="454" spans="1:56">
      <c r="A454" s="448"/>
      <c r="B454" s="449"/>
      <c r="C454" s="448"/>
      <c r="D454" s="449"/>
      <c r="E454" s="449"/>
      <c r="F454" s="448"/>
      <c r="G454" s="448"/>
      <c r="H454" s="448"/>
      <c r="I454" s="449"/>
      <c r="J454" s="448"/>
      <c r="K454" s="450"/>
      <c r="L454" s="451"/>
      <c r="M454" s="451"/>
      <c r="N454" s="451"/>
      <c r="O454" s="450"/>
      <c r="P454" s="451"/>
      <c r="Q454" s="450"/>
      <c r="R454" s="454" t="str">
        <f t="shared" si="35"/>
        <v/>
      </c>
      <c r="S454" s="457" t="str">
        <f t="shared" si="32"/>
        <v xml:space="preserve"> </v>
      </c>
      <c r="T454" s="451"/>
      <c r="U454" s="451"/>
      <c r="V454" s="451"/>
      <c r="W454" s="451"/>
      <c r="X454" s="451"/>
      <c r="Y454" s="451"/>
      <c r="Z454" s="446"/>
      <c r="AA454" s="451"/>
      <c r="AB454" s="452"/>
      <c r="AC454" s="450"/>
      <c r="AD454" s="450"/>
      <c r="AE454" s="450"/>
      <c r="AF454" s="451"/>
      <c r="AG454" s="456" t="str">
        <f t="shared" si="36"/>
        <v/>
      </c>
      <c r="AH454" s="457" t="str">
        <f t="shared" si="33"/>
        <v xml:space="preserve"> </v>
      </c>
      <c r="AI454" s="451"/>
      <c r="AZ454" s="436">
        <v>6</v>
      </c>
      <c r="BA454" s="436">
        <v>6</v>
      </c>
      <c r="BB454" s="436">
        <v>6</v>
      </c>
      <c r="BC454" s="437" t="str">
        <f t="shared" si="34"/>
        <v>666</v>
      </c>
      <c r="BD454" s="436" t="s">
        <v>96</v>
      </c>
    </row>
    <row r="455" spans="1:56">
      <c r="A455" s="448"/>
      <c r="B455" s="449"/>
      <c r="C455" s="448"/>
      <c r="D455" s="449"/>
      <c r="E455" s="449"/>
      <c r="F455" s="448"/>
      <c r="G455" s="448"/>
      <c r="H455" s="448"/>
      <c r="I455" s="449"/>
      <c r="J455" s="448"/>
      <c r="K455" s="450"/>
      <c r="L455" s="451"/>
      <c r="M455" s="451"/>
      <c r="N455" s="451"/>
      <c r="O455" s="450"/>
      <c r="P455" s="451"/>
      <c r="Q455" s="450"/>
      <c r="R455" s="454" t="str">
        <f t="shared" si="35"/>
        <v/>
      </c>
      <c r="S455" s="457" t="str">
        <f t="shared" si="32"/>
        <v xml:space="preserve"> </v>
      </c>
      <c r="T455" s="451"/>
      <c r="U455" s="451"/>
      <c r="V455" s="451"/>
      <c r="W455" s="451"/>
      <c r="X455" s="451"/>
      <c r="Y455" s="451"/>
      <c r="Z455" s="446"/>
      <c r="AA455" s="451"/>
      <c r="AB455" s="452"/>
      <c r="AC455" s="450"/>
      <c r="AD455" s="450"/>
      <c r="AE455" s="450"/>
      <c r="AF455" s="451"/>
      <c r="AG455" s="456" t="str">
        <f t="shared" si="36"/>
        <v/>
      </c>
      <c r="AH455" s="457" t="str">
        <f t="shared" si="33"/>
        <v xml:space="preserve"> </v>
      </c>
      <c r="AI455" s="451"/>
      <c r="AZ455" s="436">
        <v>6</v>
      </c>
      <c r="BA455" s="436">
        <v>6</v>
      </c>
      <c r="BB455" s="436">
        <v>5</v>
      </c>
      <c r="BC455" s="437" t="str">
        <f t="shared" si="34"/>
        <v>665</v>
      </c>
      <c r="BD455" s="436" t="s">
        <v>96</v>
      </c>
    </row>
    <row r="456" spans="1:56">
      <c r="A456" s="448"/>
      <c r="B456" s="449"/>
      <c r="C456" s="448"/>
      <c r="D456" s="449"/>
      <c r="E456" s="449"/>
      <c r="F456" s="448"/>
      <c r="G456" s="448"/>
      <c r="H456" s="448"/>
      <c r="I456" s="449"/>
      <c r="J456" s="448"/>
      <c r="K456" s="450"/>
      <c r="L456" s="451"/>
      <c r="M456" s="451"/>
      <c r="N456" s="451"/>
      <c r="O456" s="450"/>
      <c r="P456" s="451"/>
      <c r="Q456" s="450"/>
      <c r="R456" s="454" t="str">
        <f t="shared" si="35"/>
        <v/>
      </c>
      <c r="S456" s="457" t="str">
        <f t="shared" si="32"/>
        <v xml:space="preserve"> </v>
      </c>
      <c r="T456" s="451"/>
      <c r="U456" s="451"/>
      <c r="V456" s="451"/>
      <c r="W456" s="451"/>
      <c r="X456" s="451"/>
      <c r="Y456" s="451"/>
      <c r="Z456" s="446"/>
      <c r="AA456" s="451"/>
      <c r="AB456" s="452"/>
      <c r="AC456" s="450"/>
      <c r="AD456" s="450"/>
      <c r="AE456" s="450"/>
      <c r="AF456" s="451"/>
      <c r="AG456" s="456" t="str">
        <f t="shared" si="36"/>
        <v/>
      </c>
      <c r="AH456" s="457" t="str">
        <f t="shared" si="33"/>
        <v xml:space="preserve"> </v>
      </c>
      <c r="AI456" s="451"/>
      <c r="AZ456" s="436">
        <v>6</v>
      </c>
      <c r="BA456" s="436">
        <v>6</v>
      </c>
      <c r="BB456" s="436">
        <v>4</v>
      </c>
      <c r="BC456" s="437" t="str">
        <f t="shared" si="34"/>
        <v>664</v>
      </c>
      <c r="BD456" s="436" t="s">
        <v>96</v>
      </c>
    </row>
    <row r="457" spans="1:56">
      <c r="A457" s="448"/>
      <c r="B457" s="449"/>
      <c r="C457" s="448"/>
      <c r="D457" s="449"/>
      <c r="E457" s="449"/>
      <c r="F457" s="448"/>
      <c r="G457" s="448"/>
      <c r="H457" s="448"/>
      <c r="I457" s="449"/>
      <c r="J457" s="448"/>
      <c r="K457" s="450"/>
      <c r="L457" s="451"/>
      <c r="M457" s="451"/>
      <c r="N457" s="451"/>
      <c r="O457" s="450"/>
      <c r="P457" s="451"/>
      <c r="Q457" s="450"/>
      <c r="R457" s="454" t="str">
        <f t="shared" si="35"/>
        <v/>
      </c>
      <c r="S457" s="457" t="str">
        <f t="shared" si="32"/>
        <v xml:space="preserve"> </v>
      </c>
      <c r="T457" s="451"/>
      <c r="U457" s="451"/>
      <c r="V457" s="451"/>
      <c r="W457" s="451"/>
      <c r="X457" s="451"/>
      <c r="Y457" s="451"/>
      <c r="Z457" s="446"/>
      <c r="AA457" s="451"/>
      <c r="AB457" s="452"/>
      <c r="AC457" s="450"/>
      <c r="AD457" s="450"/>
      <c r="AE457" s="450"/>
      <c r="AF457" s="451"/>
      <c r="AG457" s="456" t="str">
        <f t="shared" si="36"/>
        <v/>
      </c>
      <c r="AH457" s="457" t="str">
        <f t="shared" si="33"/>
        <v xml:space="preserve"> </v>
      </c>
      <c r="AI457" s="451"/>
      <c r="AZ457" s="436">
        <v>6</v>
      </c>
      <c r="BA457" s="436">
        <v>6</v>
      </c>
      <c r="BB457" s="436">
        <v>3</v>
      </c>
      <c r="BC457" s="437" t="str">
        <f t="shared" si="34"/>
        <v>663</v>
      </c>
      <c r="BD457" s="436" t="s">
        <v>96</v>
      </c>
    </row>
    <row r="458" spans="1:56">
      <c r="A458" s="448"/>
      <c r="B458" s="449"/>
      <c r="C458" s="448"/>
      <c r="D458" s="449"/>
      <c r="E458" s="449"/>
      <c r="F458" s="448"/>
      <c r="G458" s="448"/>
      <c r="H458" s="448"/>
      <c r="I458" s="449"/>
      <c r="J458" s="448"/>
      <c r="K458" s="450"/>
      <c r="L458" s="451"/>
      <c r="M458" s="451"/>
      <c r="N458" s="451"/>
      <c r="O458" s="450"/>
      <c r="P458" s="451"/>
      <c r="Q458" s="450"/>
      <c r="R458" s="454" t="str">
        <f t="shared" si="35"/>
        <v/>
      </c>
      <c r="S458" s="457" t="str">
        <f t="shared" ref="S458:S500" si="37">_xlfn.IFNA(VLOOKUP(R458,$BC$10:$BD$1009,2,FALSE), " ")</f>
        <v xml:space="preserve"> </v>
      </c>
      <c r="T458" s="451"/>
      <c r="U458" s="451"/>
      <c r="V458" s="451"/>
      <c r="W458" s="451"/>
      <c r="X458" s="451"/>
      <c r="Y458" s="451"/>
      <c r="Z458" s="446"/>
      <c r="AA458" s="451"/>
      <c r="AB458" s="452"/>
      <c r="AC458" s="450"/>
      <c r="AD458" s="450"/>
      <c r="AE458" s="450"/>
      <c r="AF458" s="451"/>
      <c r="AG458" s="456" t="str">
        <f t="shared" si="36"/>
        <v/>
      </c>
      <c r="AH458" s="457" t="str">
        <f t="shared" ref="AH458:AH500" si="38">_xlfn.IFNA(VLOOKUP(AG458,$BC$10:$BD$1009,2,FALSE)," ")</f>
        <v xml:space="preserve"> </v>
      </c>
      <c r="AI458" s="451"/>
      <c r="AZ458" s="436">
        <v>6</v>
      </c>
      <c r="BA458" s="436">
        <v>6</v>
      </c>
      <c r="BB458" s="436">
        <v>2</v>
      </c>
      <c r="BC458" s="437" t="str">
        <f t="shared" si="34"/>
        <v>662</v>
      </c>
      <c r="BD458" s="436" t="s">
        <v>96</v>
      </c>
    </row>
    <row r="459" spans="1:56">
      <c r="A459" s="448"/>
      <c r="B459" s="449"/>
      <c r="C459" s="448"/>
      <c r="D459" s="449"/>
      <c r="E459" s="449"/>
      <c r="F459" s="448"/>
      <c r="G459" s="448"/>
      <c r="H459" s="448"/>
      <c r="I459" s="449"/>
      <c r="J459" s="448"/>
      <c r="K459" s="450"/>
      <c r="L459" s="451"/>
      <c r="M459" s="451"/>
      <c r="N459" s="451"/>
      <c r="O459" s="450"/>
      <c r="P459" s="451"/>
      <c r="Q459" s="450"/>
      <c r="R459" s="454" t="str">
        <f t="shared" si="35"/>
        <v/>
      </c>
      <c r="S459" s="457" t="str">
        <f t="shared" si="37"/>
        <v xml:space="preserve"> </v>
      </c>
      <c r="T459" s="451"/>
      <c r="U459" s="451"/>
      <c r="V459" s="451"/>
      <c r="W459" s="451"/>
      <c r="X459" s="451"/>
      <c r="Y459" s="451"/>
      <c r="Z459" s="446"/>
      <c r="AA459" s="451"/>
      <c r="AB459" s="452"/>
      <c r="AC459" s="450"/>
      <c r="AD459" s="450"/>
      <c r="AE459" s="450"/>
      <c r="AF459" s="451"/>
      <c r="AG459" s="456" t="str">
        <f t="shared" si="36"/>
        <v/>
      </c>
      <c r="AH459" s="457" t="str">
        <f t="shared" si="38"/>
        <v xml:space="preserve"> </v>
      </c>
      <c r="AI459" s="451"/>
      <c r="AZ459" s="436">
        <v>6</v>
      </c>
      <c r="BA459" s="436">
        <v>6</v>
      </c>
      <c r="BB459" s="436">
        <v>1</v>
      </c>
      <c r="BC459" s="437" t="str">
        <f t="shared" ref="BC459:BC522" si="39">AZ459&amp;BA459&amp;BB459</f>
        <v>661</v>
      </c>
      <c r="BD459" s="436" t="s">
        <v>102</v>
      </c>
    </row>
    <row r="460" spans="1:56">
      <c r="A460" s="448"/>
      <c r="B460" s="449"/>
      <c r="C460" s="448"/>
      <c r="D460" s="449"/>
      <c r="E460" s="449"/>
      <c r="F460" s="448"/>
      <c r="G460" s="448"/>
      <c r="H460" s="448"/>
      <c r="I460" s="449"/>
      <c r="J460" s="448"/>
      <c r="K460" s="450"/>
      <c r="L460" s="451"/>
      <c r="M460" s="451"/>
      <c r="N460" s="451"/>
      <c r="O460" s="450"/>
      <c r="P460" s="451"/>
      <c r="Q460" s="450"/>
      <c r="R460" s="454" t="str">
        <f t="shared" si="35"/>
        <v/>
      </c>
      <c r="S460" s="457" t="str">
        <f t="shared" si="37"/>
        <v xml:space="preserve"> </v>
      </c>
      <c r="T460" s="451"/>
      <c r="U460" s="451"/>
      <c r="V460" s="451"/>
      <c r="W460" s="451"/>
      <c r="X460" s="451"/>
      <c r="Y460" s="451"/>
      <c r="Z460" s="446"/>
      <c r="AA460" s="451"/>
      <c r="AB460" s="452"/>
      <c r="AC460" s="450"/>
      <c r="AD460" s="450"/>
      <c r="AE460" s="450"/>
      <c r="AF460" s="451"/>
      <c r="AG460" s="456" t="str">
        <f t="shared" si="36"/>
        <v/>
      </c>
      <c r="AH460" s="457" t="str">
        <f t="shared" si="38"/>
        <v xml:space="preserve"> </v>
      </c>
      <c r="AI460" s="451"/>
      <c r="AZ460" s="436">
        <v>6</v>
      </c>
      <c r="BA460" s="436">
        <v>5</v>
      </c>
      <c r="BB460" s="436">
        <v>10</v>
      </c>
      <c r="BC460" s="437" t="str">
        <f t="shared" si="39"/>
        <v>6510</v>
      </c>
      <c r="BD460" s="436" t="s">
        <v>96</v>
      </c>
    </row>
    <row r="461" spans="1:56">
      <c r="A461" s="448"/>
      <c r="B461" s="449"/>
      <c r="C461" s="448"/>
      <c r="D461" s="449"/>
      <c r="E461" s="449"/>
      <c r="F461" s="448"/>
      <c r="G461" s="448"/>
      <c r="H461" s="448"/>
      <c r="I461" s="449"/>
      <c r="J461" s="448"/>
      <c r="K461" s="450"/>
      <c r="L461" s="451"/>
      <c r="M461" s="451"/>
      <c r="N461" s="451"/>
      <c r="O461" s="450"/>
      <c r="P461" s="451"/>
      <c r="Q461" s="450"/>
      <c r="R461" s="454" t="str">
        <f t="shared" si="35"/>
        <v/>
      </c>
      <c r="S461" s="457" t="str">
        <f t="shared" si="37"/>
        <v xml:space="preserve"> </v>
      </c>
      <c r="T461" s="451"/>
      <c r="U461" s="451"/>
      <c r="V461" s="451"/>
      <c r="W461" s="451"/>
      <c r="X461" s="451"/>
      <c r="Y461" s="451"/>
      <c r="Z461" s="446"/>
      <c r="AA461" s="451"/>
      <c r="AB461" s="452"/>
      <c r="AC461" s="450"/>
      <c r="AD461" s="450"/>
      <c r="AE461" s="450"/>
      <c r="AF461" s="451"/>
      <c r="AG461" s="456" t="str">
        <f t="shared" si="36"/>
        <v/>
      </c>
      <c r="AH461" s="457" t="str">
        <f t="shared" si="38"/>
        <v xml:space="preserve"> </v>
      </c>
      <c r="AI461" s="451"/>
      <c r="AZ461" s="436">
        <v>6</v>
      </c>
      <c r="BA461" s="436">
        <v>5</v>
      </c>
      <c r="BB461" s="436">
        <v>9</v>
      </c>
      <c r="BC461" s="437" t="str">
        <f t="shared" si="39"/>
        <v>659</v>
      </c>
      <c r="BD461" s="436" t="s">
        <v>96</v>
      </c>
    </row>
    <row r="462" spans="1:56">
      <c r="A462" s="448"/>
      <c r="B462" s="449"/>
      <c r="C462" s="448"/>
      <c r="D462" s="449"/>
      <c r="E462" s="449"/>
      <c r="F462" s="448"/>
      <c r="G462" s="448"/>
      <c r="H462" s="448"/>
      <c r="I462" s="449"/>
      <c r="J462" s="448"/>
      <c r="K462" s="450"/>
      <c r="L462" s="451"/>
      <c r="M462" s="451"/>
      <c r="N462" s="451"/>
      <c r="O462" s="450"/>
      <c r="P462" s="451"/>
      <c r="Q462" s="450"/>
      <c r="R462" s="454" t="str">
        <f t="shared" si="35"/>
        <v/>
      </c>
      <c r="S462" s="457" t="str">
        <f t="shared" si="37"/>
        <v xml:space="preserve"> </v>
      </c>
      <c r="T462" s="451"/>
      <c r="U462" s="451"/>
      <c r="V462" s="451"/>
      <c r="W462" s="451"/>
      <c r="X462" s="451"/>
      <c r="Y462" s="451"/>
      <c r="Z462" s="446"/>
      <c r="AA462" s="451"/>
      <c r="AB462" s="452"/>
      <c r="AC462" s="450"/>
      <c r="AD462" s="450"/>
      <c r="AE462" s="450"/>
      <c r="AF462" s="451"/>
      <c r="AG462" s="456" t="str">
        <f t="shared" si="36"/>
        <v/>
      </c>
      <c r="AH462" s="457" t="str">
        <f t="shared" si="38"/>
        <v xml:space="preserve"> </v>
      </c>
      <c r="AI462" s="451"/>
      <c r="AZ462" s="436">
        <v>6</v>
      </c>
      <c r="BA462" s="436">
        <v>5</v>
      </c>
      <c r="BB462" s="436">
        <v>8</v>
      </c>
      <c r="BC462" s="437" t="str">
        <f t="shared" si="39"/>
        <v>658</v>
      </c>
      <c r="BD462" s="436" t="s">
        <v>96</v>
      </c>
    </row>
    <row r="463" spans="1:56">
      <c r="A463" s="448"/>
      <c r="B463" s="449"/>
      <c r="C463" s="448"/>
      <c r="D463" s="449"/>
      <c r="E463" s="449"/>
      <c r="F463" s="448"/>
      <c r="G463" s="448"/>
      <c r="H463" s="448"/>
      <c r="I463" s="449"/>
      <c r="J463" s="448"/>
      <c r="K463" s="450"/>
      <c r="L463" s="451"/>
      <c r="M463" s="451"/>
      <c r="N463" s="451"/>
      <c r="O463" s="450"/>
      <c r="P463" s="451"/>
      <c r="Q463" s="450"/>
      <c r="R463" s="454" t="str">
        <f t="shared" si="35"/>
        <v/>
      </c>
      <c r="S463" s="457" t="str">
        <f t="shared" si="37"/>
        <v xml:space="preserve"> </v>
      </c>
      <c r="T463" s="451"/>
      <c r="U463" s="451"/>
      <c r="V463" s="451"/>
      <c r="W463" s="451"/>
      <c r="X463" s="451"/>
      <c r="Y463" s="451"/>
      <c r="Z463" s="446"/>
      <c r="AA463" s="451"/>
      <c r="AB463" s="452"/>
      <c r="AC463" s="450"/>
      <c r="AD463" s="450"/>
      <c r="AE463" s="450"/>
      <c r="AF463" s="451"/>
      <c r="AG463" s="456" t="str">
        <f t="shared" si="36"/>
        <v/>
      </c>
      <c r="AH463" s="457" t="str">
        <f t="shared" si="38"/>
        <v xml:space="preserve"> </v>
      </c>
      <c r="AI463" s="451"/>
      <c r="AZ463" s="436">
        <v>6</v>
      </c>
      <c r="BA463" s="436">
        <v>5</v>
      </c>
      <c r="BB463" s="436">
        <v>7</v>
      </c>
      <c r="BC463" s="437" t="str">
        <f t="shared" si="39"/>
        <v>657</v>
      </c>
      <c r="BD463" s="436" t="s">
        <v>96</v>
      </c>
    </row>
    <row r="464" spans="1:56">
      <c r="A464" s="448"/>
      <c r="B464" s="449"/>
      <c r="C464" s="448"/>
      <c r="D464" s="449"/>
      <c r="E464" s="449"/>
      <c r="F464" s="448"/>
      <c r="G464" s="448"/>
      <c r="H464" s="448"/>
      <c r="I464" s="449"/>
      <c r="J464" s="448"/>
      <c r="K464" s="450"/>
      <c r="L464" s="451"/>
      <c r="M464" s="451"/>
      <c r="N464" s="451"/>
      <c r="O464" s="450"/>
      <c r="P464" s="451"/>
      <c r="Q464" s="450"/>
      <c r="R464" s="454" t="str">
        <f t="shared" si="35"/>
        <v/>
      </c>
      <c r="S464" s="457" t="str">
        <f t="shared" si="37"/>
        <v xml:space="preserve"> </v>
      </c>
      <c r="T464" s="451"/>
      <c r="U464" s="451"/>
      <c r="V464" s="451"/>
      <c r="W464" s="451"/>
      <c r="X464" s="451"/>
      <c r="Y464" s="451"/>
      <c r="Z464" s="446"/>
      <c r="AA464" s="451"/>
      <c r="AB464" s="452"/>
      <c r="AC464" s="450"/>
      <c r="AD464" s="450"/>
      <c r="AE464" s="450"/>
      <c r="AF464" s="451"/>
      <c r="AG464" s="456" t="str">
        <f t="shared" si="36"/>
        <v/>
      </c>
      <c r="AH464" s="457" t="str">
        <f t="shared" si="38"/>
        <v xml:space="preserve"> </v>
      </c>
      <c r="AI464" s="451"/>
      <c r="AZ464" s="436">
        <v>6</v>
      </c>
      <c r="BA464" s="436">
        <v>5</v>
      </c>
      <c r="BB464" s="436">
        <v>6</v>
      </c>
      <c r="BC464" s="437" t="str">
        <f t="shared" si="39"/>
        <v>656</v>
      </c>
      <c r="BD464" s="436" t="s">
        <v>102</v>
      </c>
    </row>
    <row r="465" spans="1:56">
      <c r="A465" s="448"/>
      <c r="B465" s="449"/>
      <c r="C465" s="448"/>
      <c r="D465" s="449"/>
      <c r="E465" s="449"/>
      <c r="F465" s="448"/>
      <c r="G465" s="448"/>
      <c r="H465" s="448"/>
      <c r="I465" s="449"/>
      <c r="J465" s="448"/>
      <c r="K465" s="450"/>
      <c r="L465" s="451"/>
      <c r="M465" s="451"/>
      <c r="N465" s="451"/>
      <c r="O465" s="450"/>
      <c r="P465" s="451"/>
      <c r="Q465" s="450"/>
      <c r="R465" s="454" t="str">
        <f t="shared" si="35"/>
        <v/>
      </c>
      <c r="S465" s="457" t="str">
        <f t="shared" si="37"/>
        <v xml:space="preserve"> </v>
      </c>
      <c r="T465" s="451"/>
      <c r="U465" s="451"/>
      <c r="V465" s="451"/>
      <c r="W465" s="451"/>
      <c r="X465" s="451"/>
      <c r="Y465" s="451"/>
      <c r="Z465" s="446"/>
      <c r="AA465" s="451"/>
      <c r="AB465" s="452"/>
      <c r="AC465" s="450"/>
      <c r="AD465" s="450"/>
      <c r="AE465" s="450"/>
      <c r="AF465" s="451"/>
      <c r="AG465" s="456" t="str">
        <f t="shared" si="36"/>
        <v/>
      </c>
      <c r="AH465" s="457" t="str">
        <f t="shared" si="38"/>
        <v xml:space="preserve"> </v>
      </c>
      <c r="AI465" s="451"/>
      <c r="AZ465" s="436">
        <v>6</v>
      </c>
      <c r="BA465" s="436">
        <v>5</v>
      </c>
      <c r="BB465" s="436">
        <v>5</v>
      </c>
      <c r="BC465" s="437" t="str">
        <f t="shared" si="39"/>
        <v>655</v>
      </c>
      <c r="BD465" s="436" t="s">
        <v>102</v>
      </c>
    </row>
    <row r="466" spans="1:56">
      <c r="A466" s="448"/>
      <c r="B466" s="449"/>
      <c r="C466" s="448"/>
      <c r="D466" s="449"/>
      <c r="E466" s="449"/>
      <c r="F466" s="448"/>
      <c r="G466" s="448"/>
      <c r="H466" s="448"/>
      <c r="I466" s="449"/>
      <c r="J466" s="448"/>
      <c r="K466" s="450"/>
      <c r="L466" s="451"/>
      <c r="M466" s="451"/>
      <c r="N466" s="451"/>
      <c r="O466" s="450"/>
      <c r="P466" s="451"/>
      <c r="Q466" s="450"/>
      <c r="R466" s="454" t="str">
        <f t="shared" si="35"/>
        <v/>
      </c>
      <c r="S466" s="457" t="str">
        <f t="shared" si="37"/>
        <v xml:space="preserve"> </v>
      </c>
      <c r="T466" s="451"/>
      <c r="U466" s="451"/>
      <c r="V466" s="451"/>
      <c r="W466" s="451"/>
      <c r="X466" s="451"/>
      <c r="Y466" s="451"/>
      <c r="Z466" s="446"/>
      <c r="AA466" s="451"/>
      <c r="AB466" s="452"/>
      <c r="AC466" s="450"/>
      <c r="AD466" s="450"/>
      <c r="AE466" s="450"/>
      <c r="AF466" s="451"/>
      <c r="AG466" s="456" t="str">
        <f t="shared" si="36"/>
        <v/>
      </c>
      <c r="AH466" s="457" t="str">
        <f t="shared" si="38"/>
        <v xml:space="preserve"> </v>
      </c>
      <c r="AI466" s="451"/>
      <c r="AZ466" s="436">
        <v>6</v>
      </c>
      <c r="BA466" s="436">
        <v>5</v>
      </c>
      <c r="BB466" s="436">
        <v>4</v>
      </c>
      <c r="BC466" s="437" t="str">
        <f t="shared" si="39"/>
        <v>654</v>
      </c>
      <c r="BD466" s="436" t="s">
        <v>102</v>
      </c>
    </row>
    <row r="467" spans="1:56">
      <c r="A467" s="448"/>
      <c r="B467" s="449"/>
      <c r="C467" s="448"/>
      <c r="D467" s="449"/>
      <c r="E467" s="449"/>
      <c r="F467" s="448"/>
      <c r="G467" s="448"/>
      <c r="H467" s="448"/>
      <c r="I467" s="449"/>
      <c r="J467" s="448"/>
      <c r="K467" s="450"/>
      <c r="L467" s="451"/>
      <c r="M467" s="451"/>
      <c r="N467" s="451"/>
      <c r="O467" s="450"/>
      <c r="P467" s="451"/>
      <c r="Q467" s="450"/>
      <c r="R467" s="454" t="str">
        <f t="shared" si="35"/>
        <v/>
      </c>
      <c r="S467" s="457" t="str">
        <f t="shared" si="37"/>
        <v xml:space="preserve"> </v>
      </c>
      <c r="T467" s="451"/>
      <c r="U467" s="451"/>
      <c r="V467" s="451"/>
      <c r="W467" s="451"/>
      <c r="X467" s="451"/>
      <c r="Y467" s="451"/>
      <c r="Z467" s="446"/>
      <c r="AA467" s="451"/>
      <c r="AB467" s="452"/>
      <c r="AC467" s="450"/>
      <c r="AD467" s="450"/>
      <c r="AE467" s="450"/>
      <c r="AF467" s="451"/>
      <c r="AG467" s="456" t="str">
        <f t="shared" si="36"/>
        <v/>
      </c>
      <c r="AH467" s="457" t="str">
        <f t="shared" si="38"/>
        <v xml:space="preserve"> </v>
      </c>
      <c r="AI467" s="451"/>
      <c r="AZ467" s="436">
        <v>6</v>
      </c>
      <c r="BA467" s="436">
        <v>5</v>
      </c>
      <c r="BB467" s="436">
        <v>3</v>
      </c>
      <c r="BC467" s="437" t="str">
        <f t="shared" si="39"/>
        <v>653</v>
      </c>
      <c r="BD467" s="436" t="s">
        <v>102</v>
      </c>
    </row>
    <row r="468" spans="1:56">
      <c r="A468" s="448"/>
      <c r="B468" s="449"/>
      <c r="C468" s="448"/>
      <c r="D468" s="449"/>
      <c r="E468" s="449"/>
      <c r="F468" s="448"/>
      <c r="G468" s="448"/>
      <c r="H468" s="448"/>
      <c r="I468" s="449"/>
      <c r="J468" s="448"/>
      <c r="K468" s="450"/>
      <c r="L468" s="451"/>
      <c r="M468" s="451"/>
      <c r="N468" s="451"/>
      <c r="O468" s="450"/>
      <c r="P468" s="451"/>
      <c r="Q468" s="450"/>
      <c r="R468" s="454" t="str">
        <f t="shared" si="35"/>
        <v/>
      </c>
      <c r="S468" s="457" t="str">
        <f t="shared" si="37"/>
        <v xml:space="preserve"> </v>
      </c>
      <c r="T468" s="451"/>
      <c r="U468" s="451"/>
      <c r="V468" s="451"/>
      <c r="W468" s="451"/>
      <c r="X468" s="451"/>
      <c r="Y468" s="451"/>
      <c r="Z468" s="446"/>
      <c r="AA468" s="451"/>
      <c r="AB468" s="452"/>
      <c r="AC468" s="450"/>
      <c r="AD468" s="450"/>
      <c r="AE468" s="450"/>
      <c r="AF468" s="451"/>
      <c r="AG468" s="456" t="str">
        <f t="shared" si="36"/>
        <v/>
      </c>
      <c r="AH468" s="457" t="str">
        <f t="shared" si="38"/>
        <v xml:space="preserve"> </v>
      </c>
      <c r="AI468" s="451"/>
      <c r="AZ468" s="436">
        <v>6</v>
      </c>
      <c r="BA468" s="436">
        <v>5</v>
      </c>
      <c r="BB468" s="436">
        <v>2</v>
      </c>
      <c r="BC468" s="437" t="str">
        <f t="shared" si="39"/>
        <v>652</v>
      </c>
      <c r="BD468" s="436" t="s">
        <v>102</v>
      </c>
    </row>
    <row r="469" spans="1:56">
      <c r="A469" s="448"/>
      <c r="B469" s="449"/>
      <c r="C469" s="448"/>
      <c r="D469" s="449"/>
      <c r="E469" s="449"/>
      <c r="F469" s="448"/>
      <c r="G469" s="448"/>
      <c r="H469" s="448"/>
      <c r="I469" s="449"/>
      <c r="J469" s="448"/>
      <c r="K469" s="450"/>
      <c r="L469" s="451"/>
      <c r="M469" s="451"/>
      <c r="N469" s="451"/>
      <c r="O469" s="450"/>
      <c r="P469" s="451"/>
      <c r="Q469" s="450"/>
      <c r="R469" s="454" t="str">
        <f t="shared" si="35"/>
        <v/>
      </c>
      <c r="S469" s="457" t="str">
        <f t="shared" si="37"/>
        <v xml:space="preserve"> </v>
      </c>
      <c r="T469" s="451"/>
      <c r="U469" s="451"/>
      <c r="V469" s="451"/>
      <c r="W469" s="451"/>
      <c r="X469" s="451"/>
      <c r="Y469" s="451"/>
      <c r="Z469" s="446"/>
      <c r="AA469" s="451"/>
      <c r="AB469" s="452"/>
      <c r="AC469" s="450"/>
      <c r="AD469" s="450"/>
      <c r="AE469" s="450"/>
      <c r="AF469" s="451"/>
      <c r="AG469" s="456" t="str">
        <f t="shared" si="36"/>
        <v/>
      </c>
      <c r="AH469" s="457" t="str">
        <f t="shared" si="38"/>
        <v xml:space="preserve"> </v>
      </c>
      <c r="AI469" s="451"/>
      <c r="AZ469" s="436">
        <v>6</v>
      </c>
      <c r="BA469" s="436">
        <v>5</v>
      </c>
      <c r="BB469" s="436">
        <v>1</v>
      </c>
      <c r="BC469" s="437" t="str">
        <f t="shared" si="39"/>
        <v>651</v>
      </c>
      <c r="BD469" s="436" t="s">
        <v>102</v>
      </c>
    </row>
    <row r="470" spans="1:56">
      <c r="A470" s="448"/>
      <c r="B470" s="449"/>
      <c r="C470" s="448"/>
      <c r="D470" s="449"/>
      <c r="E470" s="449"/>
      <c r="F470" s="448"/>
      <c r="G470" s="448"/>
      <c r="H470" s="448"/>
      <c r="I470" s="449"/>
      <c r="J470" s="448"/>
      <c r="K470" s="450"/>
      <c r="L470" s="451"/>
      <c r="M470" s="451"/>
      <c r="N470" s="451"/>
      <c r="O470" s="450"/>
      <c r="P470" s="451"/>
      <c r="Q470" s="450"/>
      <c r="R470" s="454" t="str">
        <f t="shared" si="35"/>
        <v/>
      </c>
      <c r="S470" s="457" t="str">
        <f t="shared" si="37"/>
        <v xml:space="preserve"> </v>
      </c>
      <c r="T470" s="451"/>
      <c r="U470" s="451"/>
      <c r="V470" s="451"/>
      <c r="W470" s="451"/>
      <c r="X470" s="451"/>
      <c r="Y470" s="451"/>
      <c r="Z470" s="446"/>
      <c r="AA470" s="451"/>
      <c r="AB470" s="452"/>
      <c r="AC470" s="450"/>
      <c r="AD470" s="450"/>
      <c r="AE470" s="450"/>
      <c r="AF470" s="451"/>
      <c r="AG470" s="456" t="str">
        <f t="shared" si="36"/>
        <v/>
      </c>
      <c r="AH470" s="457" t="str">
        <f t="shared" si="38"/>
        <v xml:space="preserve"> </v>
      </c>
      <c r="AI470" s="451"/>
      <c r="AZ470" s="436">
        <v>6</v>
      </c>
      <c r="BA470" s="436">
        <v>4</v>
      </c>
      <c r="BB470" s="436">
        <v>10</v>
      </c>
      <c r="BC470" s="437" t="str">
        <f t="shared" si="39"/>
        <v>6410</v>
      </c>
      <c r="BD470" s="436" t="s">
        <v>96</v>
      </c>
    </row>
    <row r="471" spans="1:56">
      <c r="A471" s="448"/>
      <c r="B471" s="449"/>
      <c r="C471" s="448"/>
      <c r="D471" s="449"/>
      <c r="E471" s="449"/>
      <c r="F471" s="448"/>
      <c r="G471" s="448"/>
      <c r="H471" s="448"/>
      <c r="I471" s="449"/>
      <c r="J471" s="448"/>
      <c r="K471" s="450"/>
      <c r="L471" s="451"/>
      <c r="M471" s="451"/>
      <c r="N471" s="451"/>
      <c r="O471" s="450"/>
      <c r="P471" s="451"/>
      <c r="Q471" s="450"/>
      <c r="R471" s="454" t="str">
        <f t="shared" si="35"/>
        <v/>
      </c>
      <c r="S471" s="457" t="str">
        <f t="shared" si="37"/>
        <v xml:space="preserve"> </v>
      </c>
      <c r="T471" s="451"/>
      <c r="U471" s="451"/>
      <c r="V471" s="451"/>
      <c r="W471" s="451"/>
      <c r="X471" s="451"/>
      <c r="Y471" s="451"/>
      <c r="Z471" s="446"/>
      <c r="AA471" s="451"/>
      <c r="AB471" s="452"/>
      <c r="AC471" s="450"/>
      <c r="AD471" s="450"/>
      <c r="AE471" s="450"/>
      <c r="AF471" s="451"/>
      <c r="AG471" s="456" t="str">
        <f t="shared" si="36"/>
        <v/>
      </c>
      <c r="AH471" s="457" t="str">
        <f t="shared" si="38"/>
        <v xml:space="preserve"> </v>
      </c>
      <c r="AI471" s="451"/>
      <c r="AZ471" s="436">
        <v>6</v>
      </c>
      <c r="BA471" s="436">
        <v>4</v>
      </c>
      <c r="BB471" s="436">
        <v>9</v>
      </c>
      <c r="BC471" s="437" t="str">
        <f t="shared" si="39"/>
        <v>649</v>
      </c>
      <c r="BD471" s="436" t="s">
        <v>96</v>
      </c>
    </row>
    <row r="472" spans="1:56">
      <c r="A472" s="448"/>
      <c r="B472" s="449"/>
      <c r="C472" s="448"/>
      <c r="D472" s="449"/>
      <c r="E472" s="449"/>
      <c r="F472" s="448"/>
      <c r="G472" s="448"/>
      <c r="H472" s="448"/>
      <c r="I472" s="449"/>
      <c r="J472" s="448"/>
      <c r="K472" s="450"/>
      <c r="L472" s="451"/>
      <c r="M472" s="451"/>
      <c r="N472" s="451"/>
      <c r="O472" s="450"/>
      <c r="P472" s="451"/>
      <c r="Q472" s="450"/>
      <c r="R472" s="454" t="str">
        <f t="shared" si="35"/>
        <v/>
      </c>
      <c r="S472" s="457" t="str">
        <f t="shared" si="37"/>
        <v xml:space="preserve"> </v>
      </c>
      <c r="T472" s="451"/>
      <c r="U472" s="451"/>
      <c r="V472" s="451"/>
      <c r="W472" s="451"/>
      <c r="X472" s="451"/>
      <c r="Y472" s="451"/>
      <c r="Z472" s="446"/>
      <c r="AA472" s="451"/>
      <c r="AB472" s="452"/>
      <c r="AC472" s="450"/>
      <c r="AD472" s="450"/>
      <c r="AE472" s="450"/>
      <c r="AF472" s="451"/>
      <c r="AG472" s="456" t="str">
        <f t="shared" si="36"/>
        <v/>
      </c>
      <c r="AH472" s="457" t="str">
        <f t="shared" si="38"/>
        <v xml:space="preserve"> </v>
      </c>
      <c r="AI472" s="451"/>
      <c r="AZ472" s="436">
        <v>6</v>
      </c>
      <c r="BA472" s="436">
        <v>4</v>
      </c>
      <c r="BB472" s="436">
        <v>8</v>
      </c>
      <c r="BC472" s="437" t="str">
        <f t="shared" si="39"/>
        <v>648</v>
      </c>
      <c r="BD472" s="436" t="s">
        <v>96</v>
      </c>
    </row>
    <row r="473" spans="1:56">
      <c r="A473" s="448"/>
      <c r="B473" s="449"/>
      <c r="C473" s="448"/>
      <c r="D473" s="449"/>
      <c r="E473" s="449"/>
      <c r="F473" s="448"/>
      <c r="G473" s="448"/>
      <c r="H473" s="448"/>
      <c r="I473" s="449"/>
      <c r="J473" s="448"/>
      <c r="K473" s="450"/>
      <c r="L473" s="451"/>
      <c r="M473" s="451"/>
      <c r="N473" s="451"/>
      <c r="O473" s="450"/>
      <c r="P473" s="451"/>
      <c r="Q473" s="450"/>
      <c r="R473" s="454" t="str">
        <f t="shared" si="35"/>
        <v/>
      </c>
      <c r="S473" s="457" t="str">
        <f t="shared" si="37"/>
        <v xml:space="preserve"> </v>
      </c>
      <c r="T473" s="451"/>
      <c r="U473" s="451"/>
      <c r="V473" s="451"/>
      <c r="W473" s="451"/>
      <c r="X473" s="451"/>
      <c r="Y473" s="451"/>
      <c r="Z473" s="446"/>
      <c r="AA473" s="451"/>
      <c r="AB473" s="452"/>
      <c r="AC473" s="450"/>
      <c r="AD473" s="450"/>
      <c r="AE473" s="450"/>
      <c r="AF473" s="451"/>
      <c r="AG473" s="456" t="str">
        <f t="shared" si="36"/>
        <v/>
      </c>
      <c r="AH473" s="457" t="str">
        <f t="shared" si="38"/>
        <v xml:space="preserve"> </v>
      </c>
      <c r="AI473" s="451"/>
      <c r="AZ473" s="436">
        <v>6</v>
      </c>
      <c r="BA473" s="436">
        <v>4</v>
      </c>
      <c r="BB473" s="436">
        <v>7</v>
      </c>
      <c r="BC473" s="437" t="str">
        <f t="shared" si="39"/>
        <v>647</v>
      </c>
      <c r="BD473" s="436" t="s">
        <v>96</v>
      </c>
    </row>
    <row r="474" spans="1:56">
      <c r="A474" s="448"/>
      <c r="B474" s="449"/>
      <c r="C474" s="448"/>
      <c r="D474" s="449"/>
      <c r="E474" s="449"/>
      <c r="F474" s="448"/>
      <c r="G474" s="448"/>
      <c r="H474" s="448"/>
      <c r="I474" s="449"/>
      <c r="J474" s="448"/>
      <c r="K474" s="450"/>
      <c r="L474" s="451"/>
      <c r="M474" s="451"/>
      <c r="N474" s="451"/>
      <c r="O474" s="450"/>
      <c r="P474" s="451"/>
      <c r="Q474" s="450"/>
      <c r="R474" s="454" t="str">
        <f t="shared" si="35"/>
        <v/>
      </c>
      <c r="S474" s="457" t="str">
        <f t="shared" si="37"/>
        <v xml:space="preserve"> </v>
      </c>
      <c r="T474" s="451"/>
      <c r="U474" s="451"/>
      <c r="V474" s="451"/>
      <c r="W474" s="451"/>
      <c r="X474" s="451"/>
      <c r="Y474" s="451"/>
      <c r="Z474" s="446"/>
      <c r="AA474" s="451"/>
      <c r="AB474" s="452"/>
      <c r="AC474" s="450"/>
      <c r="AD474" s="450"/>
      <c r="AE474" s="450"/>
      <c r="AF474" s="451"/>
      <c r="AG474" s="456" t="str">
        <f t="shared" si="36"/>
        <v/>
      </c>
      <c r="AH474" s="457" t="str">
        <f t="shared" si="38"/>
        <v xml:space="preserve"> </v>
      </c>
      <c r="AI474" s="451"/>
      <c r="AZ474" s="436">
        <v>6</v>
      </c>
      <c r="BA474" s="436">
        <v>4</v>
      </c>
      <c r="BB474" s="436">
        <v>6</v>
      </c>
      <c r="BC474" s="437" t="str">
        <f t="shared" si="39"/>
        <v>646</v>
      </c>
      <c r="BD474" s="436" t="s">
        <v>102</v>
      </c>
    </row>
    <row r="475" spans="1:56">
      <c r="A475" s="448"/>
      <c r="B475" s="449"/>
      <c r="C475" s="448"/>
      <c r="D475" s="449"/>
      <c r="E475" s="449"/>
      <c r="F475" s="448"/>
      <c r="G475" s="448"/>
      <c r="H475" s="448"/>
      <c r="I475" s="449"/>
      <c r="J475" s="448"/>
      <c r="K475" s="450"/>
      <c r="L475" s="451"/>
      <c r="M475" s="451"/>
      <c r="N475" s="451"/>
      <c r="O475" s="450"/>
      <c r="P475" s="451"/>
      <c r="Q475" s="450"/>
      <c r="R475" s="454" t="str">
        <f t="shared" si="35"/>
        <v/>
      </c>
      <c r="S475" s="457" t="str">
        <f t="shared" si="37"/>
        <v xml:space="preserve"> </v>
      </c>
      <c r="T475" s="451"/>
      <c r="U475" s="451"/>
      <c r="V475" s="451"/>
      <c r="W475" s="451"/>
      <c r="X475" s="451"/>
      <c r="Y475" s="451"/>
      <c r="Z475" s="446"/>
      <c r="AA475" s="451"/>
      <c r="AB475" s="452"/>
      <c r="AC475" s="450"/>
      <c r="AD475" s="450"/>
      <c r="AE475" s="450"/>
      <c r="AF475" s="451"/>
      <c r="AG475" s="456" t="str">
        <f t="shared" si="36"/>
        <v/>
      </c>
      <c r="AH475" s="457" t="str">
        <f t="shared" si="38"/>
        <v xml:space="preserve"> </v>
      </c>
      <c r="AI475" s="451"/>
      <c r="AZ475" s="436">
        <v>6</v>
      </c>
      <c r="BA475" s="436">
        <v>4</v>
      </c>
      <c r="BB475" s="436">
        <v>5</v>
      </c>
      <c r="BC475" s="437" t="str">
        <f t="shared" si="39"/>
        <v>645</v>
      </c>
      <c r="BD475" s="436" t="s">
        <v>102</v>
      </c>
    </row>
    <row r="476" spans="1:56">
      <c r="A476" s="448"/>
      <c r="B476" s="449"/>
      <c r="C476" s="448"/>
      <c r="D476" s="449"/>
      <c r="E476" s="449"/>
      <c r="F476" s="448"/>
      <c r="G476" s="448"/>
      <c r="H476" s="448"/>
      <c r="I476" s="449"/>
      <c r="J476" s="448"/>
      <c r="K476" s="450"/>
      <c r="L476" s="451"/>
      <c r="M476" s="451"/>
      <c r="N476" s="451"/>
      <c r="O476" s="450"/>
      <c r="P476" s="451"/>
      <c r="Q476" s="450"/>
      <c r="R476" s="454" t="str">
        <f t="shared" si="35"/>
        <v/>
      </c>
      <c r="S476" s="457" t="str">
        <f t="shared" si="37"/>
        <v xml:space="preserve"> </v>
      </c>
      <c r="T476" s="451"/>
      <c r="U476" s="451"/>
      <c r="V476" s="451"/>
      <c r="W476" s="451"/>
      <c r="X476" s="451"/>
      <c r="Y476" s="451"/>
      <c r="Z476" s="446"/>
      <c r="AA476" s="451"/>
      <c r="AB476" s="452"/>
      <c r="AC476" s="450"/>
      <c r="AD476" s="450"/>
      <c r="AE476" s="450"/>
      <c r="AF476" s="451"/>
      <c r="AG476" s="456" t="str">
        <f t="shared" si="36"/>
        <v/>
      </c>
      <c r="AH476" s="457" t="str">
        <f t="shared" si="38"/>
        <v xml:space="preserve"> </v>
      </c>
      <c r="AI476" s="451"/>
      <c r="AZ476" s="436">
        <v>6</v>
      </c>
      <c r="BA476" s="436">
        <v>4</v>
      </c>
      <c r="BB476" s="436">
        <v>4</v>
      </c>
      <c r="BC476" s="437" t="str">
        <f t="shared" si="39"/>
        <v>644</v>
      </c>
      <c r="BD476" s="436" t="s">
        <v>102</v>
      </c>
    </row>
    <row r="477" spans="1:56">
      <c r="A477" s="448"/>
      <c r="B477" s="449"/>
      <c r="C477" s="448"/>
      <c r="D477" s="449"/>
      <c r="E477" s="449"/>
      <c r="F477" s="448"/>
      <c r="G477" s="448"/>
      <c r="H477" s="448"/>
      <c r="I477" s="449"/>
      <c r="J477" s="448"/>
      <c r="K477" s="450"/>
      <c r="L477" s="451"/>
      <c r="M477" s="451"/>
      <c r="N477" s="451"/>
      <c r="O477" s="450"/>
      <c r="P477" s="451"/>
      <c r="Q477" s="450"/>
      <c r="R477" s="454" t="str">
        <f t="shared" si="35"/>
        <v/>
      </c>
      <c r="S477" s="457" t="str">
        <f t="shared" si="37"/>
        <v xml:space="preserve"> </v>
      </c>
      <c r="T477" s="451"/>
      <c r="U477" s="451"/>
      <c r="V477" s="451"/>
      <c r="W477" s="451"/>
      <c r="X477" s="451"/>
      <c r="Y477" s="451"/>
      <c r="Z477" s="446"/>
      <c r="AA477" s="451"/>
      <c r="AB477" s="452"/>
      <c r="AC477" s="450"/>
      <c r="AD477" s="450"/>
      <c r="AE477" s="450"/>
      <c r="AF477" s="451"/>
      <c r="AG477" s="456" t="str">
        <f t="shared" si="36"/>
        <v/>
      </c>
      <c r="AH477" s="457" t="str">
        <f t="shared" si="38"/>
        <v xml:space="preserve"> </v>
      </c>
      <c r="AI477" s="451"/>
      <c r="AZ477" s="436">
        <v>6</v>
      </c>
      <c r="BA477" s="436">
        <v>4</v>
      </c>
      <c r="BB477" s="436">
        <v>3</v>
      </c>
      <c r="BC477" s="437" t="str">
        <f t="shared" si="39"/>
        <v>643</v>
      </c>
      <c r="BD477" s="436" t="s">
        <v>102</v>
      </c>
    </row>
    <row r="478" spans="1:56">
      <c r="A478" s="448"/>
      <c r="B478" s="449"/>
      <c r="C478" s="448"/>
      <c r="D478" s="449"/>
      <c r="E478" s="449"/>
      <c r="F478" s="448"/>
      <c r="G478" s="448"/>
      <c r="H478" s="448"/>
      <c r="I478" s="449"/>
      <c r="J478" s="448"/>
      <c r="K478" s="450"/>
      <c r="L478" s="451"/>
      <c r="M478" s="451"/>
      <c r="N478" s="451"/>
      <c r="O478" s="450"/>
      <c r="P478" s="451"/>
      <c r="Q478" s="450"/>
      <c r="R478" s="454" t="str">
        <f t="shared" ref="R478:R500" si="40">+K478&amp;O478&amp;Q478</f>
        <v/>
      </c>
      <c r="S478" s="457" t="str">
        <f t="shared" si="37"/>
        <v xml:space="preserve"> </v>
      </c>
      <c r="T478" s="451"/>
      <c r="U478" s="451"/>
      <c r="V478" s="451"/>
      <c r="W478" s="451"/>
      <c r="X478" s="451"/>
      <c r="Y478" s="451"/>
      <c r="Z478" s="446"/>
      <c r="AA478" s="451"/>
      <c r="AB478" s="452"/>
      <c r="AC478" s="450"/>
      <c r="AD478" s="450"/>
      <c r="AE478" s="450"/>
      <c r="AF478" s="451"/>
      <c r="AG478" s="456" t="str">
        <f t="shared" ref="AG478:AG500" si="41">+AC478&amp;AD478&amp;AE478</f>
        <v/>
      </c>
      <c r="AH478" s="457" t="str">
        <f t="shared" si="38"/>
        <v xml:space="preserve"> </v>
      </c>
      <c r="AI478" s="451"/>
      <c r="AZ478" s="436">
        <v>6</v>
      </c>
      <c r="BA478" s="436">
        <v>4</v>
      </c>
      <c r="BB478" s="436">
        <v>2</v>
      </c>
      <c r="BC478" s="437" t="str">
        <f t="shared" si="39"/>
        <v>642</v>
      </c>
      <c r="BD478" s="436" t="s">
        <v>102</v>
      </c>
    </row>
    <row r="479" spans="1:56">
      <c r="A479" s="448"/>
      <c r="B479" s="449"/>
      <c r="C479" s="448"/>
      <c r="D479" s="449"/>
      <c r="E479" s="449"/>
      <c r="F479" s="448"/>
      <c r="G479" s="448"/>
      <c r="H479" s="448"/>
      <c r="I479" s="449"/>
      <c r="J479" s="448"/>
      <c r="K479" s="450"/>
      <c r="L479" s="451"/>
      <c r="M479" s="451"/>
      <c r="N479" s="451"/>
      <c r="O479" s="450"/>
      <c r="P479" s="451"/>
      <c r="Q479" s="450"/>
      <c r="R479" s="454" t="str">
        <f t="shared" si="40"/>
        <v/>
      </c>
      <c r="S479" s="457" t="str">
        <f t="shared" si="37"/>
        <v xml:space="preserve"> </v>
      </c>
      <c r="T479" s="451"/>
      <c r="U479" s="451"/>
      <c r="V479" s="451"/>
      <c r="W479" s="451"/>
      <c r="X479" s="451"/>
      <c r="Y479" s="451"/>
      <c r="Z479" s="446"/>
      <c r="AA479" s="451"/>
      <c r="AB479" s="452"/>
      <c r="AC479" s="450"/>
      <c r="AD479" s="450"/>
      <c r="AE479" s="450"/>
      <c r="AF479" s="451"/>
      <c r="AG479" s="456" t="str">
        <f t="shared" si="41"/>
        <v/>
      </c>
      <c r="AH479" s="457" t="str">
        <f t="shared" si="38"/>
        <v xml:space="preserve"> </v>
      </c>
      <c r="AI479" s="451"/>
      <c r="AZ479" s="436">
        <v>6</v>
      </c>
      <c r="BA479" s="436">
        <v>4</v>
      </c>
      <c r="BB479" s="436">
        <v>1</v>
      </c>
      <c r="BC479" s="437" t="str">
        <f t="shared" si="39"/>
        <v>641</v>
      </c>
      <c r="BD479" s="436" t="s">
        <v>102</v>
      </c>
    </row>
    <row r="480" spans="1:56">
      <c r="A480" s="448"/>
      <c r="B480" s="449"/>
      <c r="C480" s="448"/>
      <c r="D480" s="449"/>
      <c r="E480" s="449"/>
      <c r="F480" s="448"/>
      <c r="G480" s="448"/>
      <c r="H480" s="448"/>
      <c r="I480" s="449"/>
      <c r="J480" s="448"/>
      <c r="K480" s="450"/>
      <c r="L480" s="451"/>
      <c r="M480" s="451"/>
      <c r="N480" s="451"/>
      <c r="O480" s="450"/>
      <c r="P480" s="451"/>
      <c r="Q480" s="450"/>
      <c r="R480" s="454" t="str">
        <f t="shared" si="40"/>
        <v/>
      </c>
      <c r="S480" s="457" t="str">
        <f t="shared" si="37"/>
        <v xml:space="preserve"> </v>
      </c>
      <c r="T480" s="451"/>
      <c r="U480" s="451"/>
      <c r="V480" s="451"/>
      <c r="W480" s="451"/>
      <c r="X480" s="451"/>
      <c r="Y480" s="451"/>
      <c r="Z480" s="446"/>
      <c r="AA480" s="451"/>
      <c r="AB480" s="452"/>
      <c r="AC480" s="450"/>
      <c r="AD480" s="450"/>
      <c r="AE480" s="450"/>
      <c r="AF480" s="451"/>
      <c r="AG480" s="456" t="str">
        <f t="shared" si="41"/>
        <v/>
      </c>
      <c r="AH480" s="457" t="str">
        <f t="shared" si="38"/>
        <v xml:space="preserve"> </v>
      </c>
      <c r="AI480" s="451"/>
      <c r="AZ480" s="436">
        <v>6</v>
      </c>
      <c r="BA480" s="436">
        <v>3</v>
      </c>
      <c r="BB480" s="436">
        <v>10</v>
      </c>
      <c r="BC480" s="437" t="str">
        <f t="shared" si="39"/>
        <v>6310</v>
      </c>
      <c r="BD480" s="436" t="s">
        <v>102</v>
      </c>
    </row>
    <row r="481" spans="1:56">
      <c r="A481" s="448"/>
      <c r="B481" s="449"/>
      <c r="C481" s="448"/>
      <c r="D481" s="449"/>
      <c r="E481" s="449"/>
      <c r="F481" s="448"/>
      <c r="G481" s="448"/>
      <c r="H481" s="448"/>
      <c r="I481" s="449"/>
      <c r="J481" s="448"/>
      <c r="K481" s="450"/>
      <c r="L481" s="451"/>
      <c r="M481" s="451"/>
      <c r="N481" s="451"/>
      <c r="O481" s="450"/>
      <c r="P481" s="451"/>
      <c r="Q481" s="450"/>
      <c r="R481" s="454" t="str">
        <f t="shared" si="40"/>
        <v/>
      </c>
      <c r="S481" s="457" t="str">
        <f t="shared" si="37"/>
        <v xml:space="preserve"> </v>
      </c>
      <c r="T481" s="451"/>
      <c r="U481" s="451"/>
      <c r="V481" s="451"/>
      <c r="W481" s="451"/>
      <c r="X481" s="451"/>
      <c r="Y481" s="451"/>
      <c r="Z481" s="446"/>
      <c r="AA481" s="451"/>
      <c r="AB481" s="452"/>
      <c r="AC481" s="450"/>
      <c r="AD481" s="450"/>
      <c r="AE481" s="450"/>
      <c r="AF481" s="451"/>
      <c r="AG481" s="456" t="str">
        <f t="shared" si="41"/>
        <v/>
      </c>
      <c r="AH481" s="457" t="str">
        <f t="shared" si="38"/>
        <v xml:space="preserve"> </v>
      </c>
      <c r="AI481" s="451"/>
      <c r="AZ481" s="436">
        <v>6</v>
      </c>
      <c r="BA481" s="436">
        <v>3</v>
      </c>
      <c r="BB481" s="436">
        <v>9</v>
      </c>
      <c r="BC481" s="437" t="str">
        <f t="shared" si="39"/>
        <v>639</v>
      </c>
      <c r="BD481" s="436" t="s">
        <v>102</v>
      </c>
    </row>
    <row r="482" spans="1:56">
      <c r="A482" s="448"/>
      <c r="B482" s="449"/>
      <c r="C482" s="448"/>
      <c r="D482" s="449"/>
      <c r="E482" s="449"/>
      <c r="F482" s="448"/>
      <c r="G482" s="448"/>
      <c r="H482" s="448"/>
      <c r="I482" s="449"/>
      <c r="J482" s="448"/>
      <c r="K482" s="450"/>
      <c r="L482" s="451"/>
      <c r="M482" s="451"/>
      <c r="N482" s="451"/>
      <c r="O482" s="450"/>
      <c r="P482" s="451"/>
      <c r="Q482" s="450"/>
      <c r="R482" s="454" t="str">
        <f t="shared" si="40"/>
        <v/>
      </c>
      <c r="S482" s="457" t="str">
        <f t="shared" si="37"/>
        <v xml:space="preserve"> </v>
      </c>
      <c r="T482" s="451"/>
      <c r="U482" s="451"/>
      <c r="V482" s="451"/>
      <c r="W482" s="451"/>
      <c r="X482" s="451"/>
      <c r="Y482" s="451"/>
      <c r="Z482" s="446"/>
      <c r="AA482" s="451"/>
      <c r="AB482" s="452"/>
      <c r="AC482" s="450"/>
      <c r="AD482" s="450"/>
      <c r="AE482" s="450"/>
      <c r="AF482" s="451"/>
      <c r="AG482" s="456" t="str">
        <f t="shared" si="41"/>
        <v/>
      </c>
      <c r="AH482" s="457" t="str">
        <f t="shared" si="38"/>
        <v xml:space="preserve"> </v>
      </c>
      <c r="AI482" s="451"/>
      <c r="AZ482" s="436">
        <v>6</v>
      </c>
      <c r="BA482" s="436">
        <v>3</v>
      </c>
      <c r="BB482" s="436">
        <v>8</v>
      </c>
      <c r="BC482" s="437" t="str">
        <f t="shared" si="39"/>
        <v>638</v>
      </c>
      <c r="BD482" s="436" t="s">
        <v>102</v>
      </c>
    </row>
    <row r="483" spans="1:56">
      <c r="A483" s="448"/>
      <c r="B483" s="449"/>
      <c r="C483" s="448"/>
      <c r="D483" s="449"/>
      <c r="E483" s="449"/>
      <c r="F483" s="448"/>
      <c r="G483" s="448"/>
      <c r="H483" s="448"/>
      <c r="I483" s="449"/>
      <c r="J483" s="448"/>
      <c r="K483" s="450"/>
      <c r="L483" s="451"/>
      <c r="M483" s="451"/>
      <c r="N483" s="451"/>
      <c r="O483" s="450"/>
      <c r="P483" s="451"/>
      <c r="Q483" s="450"/>
      <c r="R483" s="454" t="str">
        <f t="shared" si="40"/>
        <v/>
      </c>
      <c r="S483" s="457" t="str">
        <f t="shared" si="37"/>
        <v xml:space="preserve"> </v>
      </c>
      <c r="T483" s="451"/>
      <c r="U483" s="451"/>
      <c r="V483" s="451"/>
      <c r="W483" s="451"/>
      <c r="X483" s="451"/>
      <c r="Y483" s="451"/>
      <c r="Z483" s="446"/>
      <c r="AA483" s="451"/>
      <c r="AB483" s="452"/>
      <c r="AC483" s="450"/>
      <c r="AD483" s="450"/>
      <c r="AE483" s="450"/>
      <c r="AF483" s="451"/>
      <c r="AG483" s="456" t="str">
        <f t="shared" si="41"/>
        <v/>
      </c>
      <c r="AH483" s="457" t="str">
        <f t="shared" si="38"/>
        <v xml:space="preserve"> </v>
      </c>
      <c r="AI483" s="451"/>
      <c r="AZ483" s="436">
        <v>6</v>
      </c>
      <c r="BA483" s="436">
        <v>3</v>
      </c>
      <c r="BB483" s="436">
        <v>7</v>
      </c>
      <c r="BC483" s="437" t="str">
        <f t="shared" si="39"/>
        <v>637</v>
      </c>
      <c r="BD483" s="436" t="s">
        <v>102</v>
      </c>
    </row>
    <row r="484" spans="1:56">
      <c r="A484" s="448"/>
      <c r="B484" s="449"/>
      <c r="C484" s="448"/>
      <c r="D484" s="449"/>
      <c r="E484" s="449"/>
      <c r="F484" s="448"/>
      <c r="G484" s="448"/>
      <c r="H484" s="448"/>
      <c r="I484" s="449"/>
      <c r="J484" s="448"/>
      <c r="K484" s="450"/>
      <c r="L484" s="451"/>
      <c r="M484" s="451"/>
      <c r="N484" s="451"/>
      <c r="O484" s="450"/>
      <c r="P484" s="451"/>
      <c r="Q484" s="450"/>
      <c r="R484" s="454" t="str">
        <f t="shared" si="40"/>
        <v/>
      </c>
      <c r="S484" s="457" t="str">
        <f t="shared" si="37"/>
        <v xml:space="preserve"> </v>
      </c>
      <c r="T484" s="451"/>
      <c r="U484" s="451"/>
      <c r="V484" s="451"/>
      <c r="W484" s="451"/>
      <c r="X484" s="451"/>
      <c r="Y484" s="451"/>
      <c r="Z484" s="446"/>
      <c r="AA484" s="451"/>
      <c r="AB484" s="452"/>
      <c r="AC484" s="450"/>
      <c r="AD484" s="450"/>
      <c r="AE484" s="450"/>
      <c r="AF484" s="451"/>
      <c r="AG484" s="456" t="str">
        <f t="shared" si="41"/>
        <v/>
      </c>
      <c r="AH484" s="457" t="str">
        <f t="shared" si="38"/>
        <v xml:space="preserve"> </v>
      </c>
      <c r="AI484" s="451"/>
      <c r="AZ484" s="436">
        <v>6</v>
      </c>
      <c r="BA484" s="436">
        <v>3</v>
      </c>
      <c r="BB484" s="436">
        <v>6</v>
      </c>
      <c r="BC484" s="437" t="str">
        <f t="shared" si="39"/>
        <v>636</v>
      </c>
      <c r="BD484" s="436" t="s">
        <v>102</v>
      </c>
    </row>
    <row r="485" spans="1:56">
      <c r="A485" s="448"/>
      <c r="B485" s="449"/>
      <c r="C485" s="448"/>
      <c r="D485" s="449"/>
      <c r="E485" s="449"/>
      <c r="F485" s="448"/>
      <c r="G485" s="448"/>
      <c r="H485" s="448"/>
      <c r="I485" s="449"/>
      <c r="J485" s="448"/>
      <c r="K485" s="450"/>
      <c r="L485" s="451"/>
      <c r="M485" s="451"/>
      <c r="N485" s="451"/>
      <c r="O485" s="450"/>
      <c r="P485" s="451"/>
      <c r="Q485" s="450"/>
      <c r="R485" s="454" t="str">
        <f t="shared" si="40"/>
        <v/>
      </c>
      <c r="S485" s="457" t="str">
        <f t="shared" si="37"/>
        <v xml:space="preserve"> </v>
      </c>
      <c r="T485" s="451"/>
      <c r="U485" s="451"/>
      <c r="V485" s="451"/>
      <c r="W485" s="451"/>
      <c r="X485" s="451"/>
      <c r="Y485" s="451"/>
      <c r="Z485" s="446"/>
      <c r="AA485" s="451"/>
      <c r="AB485" s="452"/>
      <c r="AC485" s="450"/>
      <c r="AD485" s="450"/>
      <c r="AE485" s="450"/>
      <c r="AF485" s="451"/>
      <c r="AG485" s="456" t="str">
        <f t="shared" si="41"/>
        <v/>
      </c>
      <c r="AH485" s="457" t="str">
        <f t="shared" si="38"/>
        <v xml:space="preserve"> </v>
      </c>
      <c r="AI485" s="451"/>
      <c r="AZ485" s="436">
        <v>6</v>
      </c>
      <c r="BA485" s="436">
        <v>3</v>
      </c>
      <c r="BB485" s="436">
        <v>5</v>
      </c>
      <c r="BC485" s="437" t="str">
        <f t="shared" si="39"/>
        <v>635</v>
      </c>
      <c r="BD485" s="436" t="s">
        <v>102</v>
      </c>
    </row>
    <row r="486" spans="1:56">
      <c r="A486" s="448"/>
      <c r="B486" s="449"/>
      <c r="C486" s="448"/>
      <c r="D486" s="449"/>
      <c r="E486" s="449"/>
      <c r="F486" s="448"/>
      <c r="G486" s="448"/>
      <c r="H486" s="448"/>
      <c r="I486" s="449"/>
      <c r="J486" s="448"/>
      <c r="K486" s="450"/>
      <c r="L486" s="451"/>
      <c r="M486" s="451"/>
      <c r="N486" s="451"/>
      <c r="O486" s="450"/>
      <c r="P486" s="451"/>
      <c r="Q486" s="450"/>
      <c r="R486" s="454" t="str">
        <f t="shared" si="40"/>
        <v/>
      </c>
      <c r="S486" s="457" t="str">
        <f t="shared" si="37"/>
        <v xml:space="preserve"> </v>
      </c>
      <c r="T486" s="451"/>
      <c r="U486" s="451"/>
      <c r="V486" s="451"/>
      <c r="W486" s="451"/>
      <c r="X486" s="451"/>
      <c r="Y486" s="451"/>
      <c r="Z486" s="446"/>
      <c r="AA486" s="451"/>
      <c r="AB486" s="452"/>
      <c r="AC486" s="450"/>
      <c r="AD486" s="450"/>
      <c r="AE486" s="450"/>
      <c r="AF486" s="451"/>
      <c r="AG486" s="456" t="str">
        <f t="shared" si="41"/>
        <v/>
      </c>
      <c r="AH486" s="457" t="str">
        <f t="shared" si="38"/>
        <v xml:space="preserve"> </v>
      </c>
      <c r="AI486" s="451"/>
      <c r="AZ486" s="436">
        <v>6</v>
      </c>
      <c r="BA486" s="436">
        <v>3</v>
      </c>
      <c r="BB486" s="436">
        <v>4</v>
      </c>
      <c r="BC486" s="437" t="str">
        <f t="shared" si="39"/>
        <v>634</v>
      </c>
      <c r="BD486" s="436" t="s">
        <v>102</v>
      </c>
    </row>
    <row r="487" spans="1:56">
      <c r="A487" s="448"/>
      <c r="B487" s="449"/>
      <c r="C487" s="448"/>
      <c r="D487" s="449"/>
      <c r="E487" s="449"/>
      <c r="F487" s="448"/>
      <c r="G487" s="448"/>
      <c r="H487" s="448"/>
      <c r="I487" s="449"/>
      <c r="J487" s="448"/>
      <c r="K487" s="450"/>
      <c r="L487" s="451"/>
      <c r="M487" s="451"/>
      <c r="N487" s="451"/>
      <c r="O487" s="450"/>
      <c r="P487" s="451"/>
      <c r="Q487" s="450"/>
      <c r="R487" s="454" t="str">
        <f t="shared" si="40"/>
        <v/>
      </c>
      <c r="S487" s="457" t="str">
        <f t="shared" si="37"/>
        <v xml:space="preserve"> </v>
      </c>
      <c r="T487" s="451"/>
      <c r="U487" s="451"/>
      <c r="V487" s="451"/>
      <c r="W487" s="451"/>
      <c r="X487" s="451"/>
      <c r="Y487" s="451"/>
      <c r="Z487" s="446"/>
      <c r="AA487" s="451"/>
      <c r="AB487" s="452"/>
      <c r="AC487" s="450"/>
      <c r="AD487" s="450"/>
      <c r="AE487" s="450"/>
      <c r="AF487" s="451"/>
      <c r="AG487" s="456" t="str">
        <f t="shared" si="41"/>
        <v/>
      </c>
      <c r="AH487" s="457" t="str">
        <f t="shared" si="38"/>
        <v xml:space="preserve"> </v>
      </c>
      <c r="AI487" s="451"/>
      <c r="AZ487" s="436">
        <v>6</v>
      </c>
      <c r="BA487" s="436">
        <v>3</v>
      </c>
      <c r="BB487" s="436">
        <v>3</v>
      </c>
      <c r="BC487" s="437" t="str">
        <f t="shared" si="39"/>
        <v>633</v>
      </c>
      <c r="BD487" s="436" t="s">
        <v>102</v>
      </c>
    </row>
    <row r="488" spans="1:56">
      <c r="A488" s="448"/>
      <c r="B488" s="449"/>
      <c r="C488" s="448"/>
      <c r="D488" s="449"/>
      <c r="E488" s="449"/>
      <c r="F488" s="448"/>
      <c r="G488" s="448"/>
      <c r="H488" s="448"/>
      <c r="I488" s="449"/>
      <c r="J488" s="448"/>
      <c r="K488" s="450"/>
      <c r="L488" s="451"/>
      <c r="M488" s="451"/>
      <c r="N488" s="451"/>
      <c r="O488" s="450"/>
      <c r="P488" s="451"/>
      <c r="Q488" s="450"/>
      <c r="R488" s="454" t="str">
        <f t="shared" si="40"/>
        <v/>
      </c>
      <c r="S488" s="457" t="str">
        <f t="shared" si="37"/>
        <v xml:space="preserve"> </v>
      </c>
      <c r="T488" s="451"/>
      <c r="U488" s="451"/>
      <c r="V488" s="451"/>
      <c r="W488" s="451"/>
      <c r="X488" s="451"/>
      <c r="Y488" s="451"/>
      <c r="Z488" s="446"/>
      <c r="AA488" s="451"/>
      <c r="AB488" s="452"/>
      <c r="AC488" s="450"/>
      <c r="AD488" s="450"/>
      <c r="AE488" s="450"/>
      <c r="AF488" s="451"/>
      <c r="AG488" s="456" t="str">
        <f t="shared" si="41"/>
        <v/>
      </c>
      <c r="AH488" s="457" t="str">
        <f t="shared" si="38"/>
        <v xml:space="preserve"> </v>
      </c>
      <c r="AI488" s="451"/>
      <c r="AZ488" s="436">
        <v>6</v>
      </c>
      <c r="BA488" s="436">
        <v>3</v>
      </c>
      <c r="BB488" s="436">
        <v>2</v>
      </c>
      <c r="BC488" s="437" t="str">
        <f t="shared" si="39"/>
        <v>632</v>
      </c>
      <c r="BD488" s="436" t="s">
        <v>102</v>
      </c>
    </row>
    <row r="489" spans="1:56">
      <c r="A489" s="448"/>
      <c r="B489" s="449"/>
      <c r="C489" s="448"/>
      <c r="D489" s="449"/>
      <c r="E489" s="449"/>
      <c r="F489" s="448"/>
      <c r="G489" s="448"/>
      <c r="H489" s="448"/>
      <c r="I489" s="449"/>
      <c r="J489" s="448"/>
      <c r="K489" s="450"/>
      <c r="L489" s="451"/>
      <c r="M489" s="451"/>
      <c r="N489" s="451"/>
      <c r="O489" s="450"/>
      <c r="P489" s="451"/>
      <c r="Q489" s="450"/>
      <c r="R489" s="454" t="str">
        <f t="shared" si="40"/>
        <v/>
      </c>
      <c r="S489" s="457" t="str">
        <f t="shared" si="37"/>
        <v xml:space="preserve"> </v>
      </c>
      <c r="T489" s="451"/>
      <c r="U489" s="451"/>
      <c r="V489" s="451"/>
      <c r="W489" s="451"/>
      <c r="X489" s="451"/>
      <c r="Y489" s="451"/>
      <c r="Z489" s="446"/>
      <c r="AA489" s="451"/>
      <c r="AB489" s="452"/>
      <c r="AC489" s="450"/>
      <c r="AD489" s="450"/>
      <c r="AE489" s="450"/>
      <c r="AF489" s="451"/>
      <c r="AG489" s="456" t="str">
        <f t="shared" si="41"/>
        <v/>
      </c>
      <c r="AH489" s="457" t="str">
        <f t="shared" si="38"/>
        <v xml:space="preserve"> </v>
      </c>
      <c r="AI489" s="451"/>
      <c r="AZ489" s="436">
        <v>6</v>
      </c>
      <c r="BA489" s="436">
        <v>3</v>
      </c>
      <c r="BB489" s="436">
        <v>1</v>
      </c>
      <c r="BC489" s="437" t="str">
        <f t="shared" si="39"/>
        <v>631</v>
      </c>
      <c r="BD489" s="436" t="s">
        <v>102</v>
      </c>
    </row>
    <row r="490" spans="1:56">
      <c r="A490" s="448"/>
      <c r="B490" s="449"/>
      <c r="C490" s="448"/>
      <c r="D490" s="449"/>
      <c r="E490" s="449"/>
      <c r="F490" s="448"/>
      <c r="G490" s="448"/>
      <c r="H490" s="448"/>
      <c r="I490" s="449"/>
      <c r="J490" s="448"/>
      <c r="K490" s="450"/>
      <c r="L490" s="451"/>
      <c r="M490" s="451"/>
      <c r="N490" s="451"/>
      <c r="O490" s="450"/>
      <c r="P490" s="451"/>
      <c r="Q490" s="450"/>
      <c r="R490" s="454" t="str">
        <f t="shared" si="40"/>
        <v/>
      </c>
      <c r="S490" s="457" t="str">
        <f t="shared" si="37"/>
        <v xml:space="preserve"> </v>
      </c>
      <c r="T490" s="451"/>
      <c r="U490" s="451"/>
      <c r="V490" s="451"/>
      <c r="W490" s="451"/>
      <c r="X490" s="451"/>
      <c r="Y490" s="451"/>
      <c r="Z490" s="446"/>
      <c r="AA490" s="451"/>
      <c r="AB490" s="452"/>
      <c r="AC490" s="450"/>
      <c r="AD490" s="450"/>
      <c r="AE490" s="450"/>
      <c r="AF490" s="451"/>
      <c r="AG490" s="456" t="str">
        <f t="shared" si="41"/>
        <v/>
      </c>
      <c r="AH490" s="457" t="str">
        <f t="shared" si="38"/>
        <v xml:space="preserve"> </v>
      </c>
      <c r="AI490" s="451"/>
      <c r="AZ490" s="436">
        <v>6</v>
      </c>
      <c r="BA490" s="436">
        <v>2</v>
      </c>
      <c r="BB490" s="436">
        <v>10</v>
      </c>
      <c r="BC490" s="437" t="str">
        <f t="shared" si="39"/>
        <v>6210</v>
      </c>
      <c r="BD490" s="436" t="s">
        <v>102</v>
      </c>
    </row>
    <row r="491" spans="1:56">
      <c r="A491" s="448"/>
      <c r="B491" s="449"/>
      <c r="C491" s="448"/>
      <c r="D491" s="449"/>
      <c r="E491" s="449"/>
      <c r="F491" s="448"/>
      <c r="G491" s="448"/>
      <c r="H491" s="448"/>
      <c r="I491" s="449"/>
      <c r="J491" s="448"/>
      <c r="K491" s="450"/>
      <c r="L491" s="451"/>
      <c r="M491" s="451"/>
      <c r="N491" s="451"/>
      <c r="O491" s="450"/>
      <c r="P491" s="451"/>
      <c r="Q491" s="450"/>
      <c r="R491" s="454" t="str">
        <f t="shared" si="40"/>
        <v/>
      </c>
      <c r="S491" s="457" t="str">
        <f t="shared" si="37"/>
        <v xml:space="preserve"> </v>
      </c>
      <c r="T491" s="451"/>
      <c r="U491" s="451"/>
      <c r="V491" s="451"/>
      <c r="W491" s="451"/>
      <c r="X491" s="451"/>
      <c r="Y491" s="451"/>
      <c r="Z491" s="446"/>
      <c r="AA491" s="451"/>
      <c r="AB491" s="452"/>
      <c r="AC491" s="450"/>
      <c r="AD491" s="450"/>
      <c r="AE491" s="450"/>
      <c r="AF491" s="451"/>
      <c r="AG491" s="456" t="str">
        <f t="shared" si="41"/>
        <v/>
      </c>
      <c r="AH491" s="457" t="str">
        <f t="shared" si="38"/>
        <v xml:space="preserve"> </v>
      </c>
      <c r="AI491" s="451"/>
      <c r="AZ491" s="436">
        <v>6</v>
      </c>
      <c r="BA491" s="436">
        <v>2</v>
      </c>
      <c r="BB491" s="436">
        <v>9</v>
      </c>
      <c r="BC491" s="437" t="str">
        <f t="shared" si="39"/>
        <v>629</v>
      </c>
      <c r="BD491" s="436" t="s">
        <v>102</v>
      </c>
    </row>
    <row r="492" spans="1:56">
      <c r="A492" s="448"/>
      <c r="B492" s="449"/>
      <c r="C492" s="448"/>
      <c r="D492" s="449"/>
      <c r="E492" s="449"/>
      <c r="F492" s="448"/>
      <c r="G492" s="448"/>
      <c r="H492" s="448"/>
      <c r="I492" s="449"/>
      <c r="J492" s="448"/>
      <c r="K492" s="450"/>
      <c r="L492" s="451"/>
      <c r="M492" s="451"/>
      <c r="N492" s="451"/>
      <c r="O492" s="450"/>
      <c r="P492" s="451"/>
      <c r="Q492" s="450"/>
      <c r="R492" s="454" t="str">
        <f t="shared" si="40"/>
        <v/>
      </c>
      <c r="S492" s="457" t="str">
        <f t="shared" si="37"/>
        <v xml:space="preserve"> </v>
      </c>
      <c r="T492" s="451"/>
      <c r="U492" s="451"/>
      <c r="V492" s="451"/>
      <c r="W492" s="451"/>
      <c r="X492" s="451"/>
      <c r="Y492" s="451"/>
      <c r="Z492" s="446"/>
      <c r="AA492" s="451"/>
      <c r="AB492" s="452"/>
      <c r="AC492" s="450"/>
      <c r="AD492" s="450"/>
      <c r="AE492" s="450"/>
      <c r="AF492" s="451"/>
      <c r="AG492" s="456" t="str">
        <f t="shared" si="41"/>
        <v/>
      </c>
      <c r="AH492" s="457" t="str">
        <f t="shared" si="38"/>
        <v xml:space="preserve"> </v>
      </c>
      <c r="AI492" s="451"/>
      <c r="AZ492" s="436">
        <v>6</v>
      </c>
      <c r="BA492" s="436">
        <v>2</v>
      </c>
      <c r="BB492" s="436">
        <v>8</v>
      </c>
      <c r="BC492" s="437" t="str">
        <f t="shared" si="39"/>
        <v>628</v>
      </c>
      <c r="BD492" s="436" t="s">
        <v>102</v>
      </c>
    </row>
    <row r="493" spans="1:56">
      <c r="A493" s="448"/>
      <c r="B493" s="449"/>
      <c r="C493" s="448"/>
      <c r="D493" s="449"/>
      <c r="E493" s="449"/>
      <c r="F493" s="448"/>
      <c r="G493" s="448"/>
      <c r="H493" s="448"/>
      <c r="I493" s="449"/>
      <c r="J493" s="448"/>
      <c r="K493" s="450"/>
      <c r="L493" s="451"/>
      <c r="M493" s="451"/>
      <c r="N493" s="451"/>
      <c r="O493" s="450"/>
      <c r="P493" s="451"/>
      <c r="Q493" s="450"/>
      <c r="R493" s="454" t="str">
        <f t="shared" si="40"/>
        <v/>
      </c>
      <c r="S493" s="457" t="str">
        <f t="shared" si="37"/>
        <v xml:space="preserve"> </v>
      </c>
      <c r="T493" s="451"/>
      <c r="U493" s="451"/>
      <c r="V493" s="451"/>
      <c r="W493" s="451"/>
      <c r="X493" s="451"/>
      <c r="Y493" s="451"/>
      <c r="Z493" s="446"/>
      <c r="AA493" s="451"/>
      <c r="AB493" s="452"/>
      <c r="AC493" s="450"/>
      <c r="AD493" s="450"/>
      <c r="AE493" s="450"/>
      <c r="AF493" s="451"/>
      <c r="AG493" s="456" t="str">
        <f t="shared" si="41"/>
        <v/>
      </c>
      <c r="AH493" s="457" t="str">
        <f t="shared" si="38"/>
        <v xml:space="preserve"> </v>
      </c>
      <c r="AI493" s="451"/>
      <c r="AZ493" s="436">
        <v>6</v>
      </c>
      <c r="BA493" s="436">
        <v>2</v>
      </c>
      <c r="BB493" s="436">
        <v>7</v>
      </c>
      <c r="BC493" s="437" t="str">
        <f t="shared" si="39"/>
        <v>627</v>
      </c>
      <c r="BD493" s="436" t="s">
        <v>102</v>
      </c>
    </row>
    <row r="494" spans="1:56">
      <c r="A494" s="448"/>
      <c r="B494" s="449"/>
      <c r="C494" s="448"/>
      <c r="D494" s="449"/>
      <c r="E494" s="449"/>
      <c r="F494" s="448"/>
      <c r="G494" s="448"/>
      <c r="H494" s="448"/>
      <c r="I494" s="449"/>
      <c r="J494" s="448"/>
      <c r="K494" s="450"/>
      <c r="L494" s="451"/>
      <c r="M494" s="451"/>
      <c r="N494" s="451"/>
      <c r="O494" s="450"/>
      <c r="P494" s="451"/>
      <c r="Q494" s="450"/>
      <c r="R494" s="454" t="str">
        <f t="shared" si="40"/>
        <v/>
      </c>
      <c r="S494" s="457" t="str">
        <f t="shared" si="37"/>
        <v xml:space="preserve"> </v>
      </c>
      <c r="T494" s="451"/>
      <c r="U494" s="451"/>
      <c r="V494" s="451"/>
      <c r="W494" s="451"/>
      <c r="X494" s="451"/>
      <c r="Y494" s="451"/>
      <c r="Z494" s="446"/>
      <c r="AA494" s="451"/>
      <c r="AB494" s="452"/>
      <c r="AC494" s="450"/>
      <c r="AD494" s="450"/>
      <c r="AE494" s="450"/>
      <c r="AF494" s="451"/>
      <c r="AG494" s="456" t="str">
        <f t="shared" si="41"/>
        <v/>
      </c>
      <c r="AH494" s="457" t="str">
        <f t="shared" si="38"/>
        <v xml:space="preserve"> </v>
      </c>
      <c r="AI494" s="451"/>
      <c r="AZ494" s="436">
        <v>6</v>
      </c>
      <c r="BA494" s="436">
        <v>2</v>
      </c>
      <c r="BB494" s="436">
        <v>6</v>
      </c>
      <c r="BC494" s="437" t="str">
        <f t="shared" si="39"/>
        <v>626</v>
      </c>
      <c r="BD494" s="436" t="s">
        <v>102</v>
      </c>
    </row>
    <row r="495" spans="1:56">
      <c r="A495" s="448"/>
      <c r="B495" s="449"/>
      <c r="C495" s="448"/>
      <c r="D495" s="449"/>
      <c r="E495" s="449"/>
      <c r="F495" s="448"/>
      <c r="G495" s="448"/>
      <c r="H495" s="448"/>
      <c r="I495" s="449"/>
      <c r="J495" s="448"/>
      <c r="K495" s="450"/>
      <c r="L495" s="451"/>
      <c r="M495" s="451"/>
      <c r="N495" s="451"/>
      <c r="O495" s="450"/>
      <c r="P495" s="451"/>
      <c r="Q495" s="450"/>
      <c r="R495" s="454" t="str">
        <f t="shared" si="40"/>
        <v/>
      </c>
      <c r="S495" s="457" t="str">
        <f t="shared" si="37"/>
        <v xml:space="preserve"> </v>
      </c>
      <c r="T495" s="451"/>
      <c r="U495" s="451"/>
      <c r="V495" s="451"/>
      <c r="W495" s="451"/>
      <c r="X495" s="451"/>
      <c r="Y495" s="451"/>
      <c r="Z495" s="446"/>
      <c r="AA495" s="451"/>
      <c r="AB495" s="452"/>
      <c r="AC495" s="450"/>
      <c r="AD495" s="450"/>
      <c r="AE495" s="450"/>
      <c r="AF495" s="451"/>
      <c r="AG495" s="456" t="str">
        <f t="shared" si="41"/>
        <v/>
      </c>
      <c r="AH495" s="457" t="str">
        <f t="shared" si="38"/>
        <v xml:space="preserve"> </v>
      </c>
      <c r="AI495" s="451"/>
      <c r="AZ495" s="436">
        <v>6</v>
      </c>
      <c r="BA495" s="436">
        <v>2</v>
      </c>
      <c r="BB495" s="436">
        <v>5</v>
      </c>
      <c r="BC495" s="437" t="str">
        <f t="shared" si="39"/>
        <v>625</v>
      </c>
      <c r="BD495" s="436" t="s">
        <v>102</v>
      </c>
    </row>
    <row r="496" spans="1:56">
      <c r="A496" s="448"/>
      <c r="B496" s="449"/>
      <c r="C496" s="448"/>
      <c r="D496" s="449"/>
      <c r="E496" s="449"/>
      <c r="F496" s="448"/>
      <c r="G496" s="448"/>
      <c r="H496" s="448"/>
      <c r="I496" s="449"/>
      <c r="J496" s="448"/>
      <c r="K496" s="450"/>
      <c r="L496" s="451"/>
      <c r="M496" s="451"/>
      <c r="N496" s="451"/>
      <c r="O496" s="450"/>
      <c r="P496" s="451"/>
      <c r="Q496" s="450"/>
      <c r="R496" s="454" t="str">
        <f t="shared" si="40"/>
        <v/>
      </c>
      <c r="S496" s="457" t="str">
        <f t="shared" si="37"/>
        <v xml:space="preserve"> </v>
      </c>
      <c r="T496" s="451"/>
      <c r="U496" s="451"/>
      <c r="V496" s="451"/>
      <c r="W496" s="451"/>
      <c r="X496" s="451"/>
      <c r="Y496" s="451"/>
      <c r="Z496" s="446"/>
      <c r="AA496" s="451"/>
      <c r="AB496" s="452"/>
      <c r="AC496" s="450"/>
      <c r="AD496" s="450"/>
      <c r="AE496" s="450"/>
      <c r="AF496" s="451"/>
      <c r="AG496" s="456" t="str">
        <f t="shared" si="41"/>
        <v/>
      </c>
      <c r="AH496" s="457" t="str">
        <f t="shared" si="38"/>
        <v xml:space="preserve"> </v>
      </c>
      <c r="AI496" s="451"/>
      <c r="AZ496" s="436">
        <v>6</v>
      </c>
      <c r="BA496" s="436">
        <v>2</v>
      </c>
      <c r="BB496" s="436">
        <v>4</v>
      </c>
      <c r="BC496" s="437" t="str">
        <f t="shared" si="39"/>
        <v>624</v>
      </c>
      <c r="BD496" s="436" t="s">
        <v>102</v>
      </c>
    </row>
    <row r="497" spans="1:56">
      <c r="A497" s="448"/>
      <c r="B497" s="449"/>
      <c r="C497" s="448"/>
      <c r="D497" s="449"/>
      <c r="E497" s="449"/>
      <c r="F497" s="448"/>
      <c r="G497" s="448"/>
      <c r="H497" s="448"/>
      <c r="I497" s="449"/>
      <c r="J497" s="448"/>
      <c r="K497" s="450"/>
      <c r="L497" s="451"/>
      <c r="M497" s="451"/>
      <c r="N497" s="451"/>
      <c r="O497" s="450"/>
      <c r="P497" s="451"/>
      <c r="Q497" s="450"/>
      <c r="R497" s="454" t="str">
        <f t="shared" si="40"/>
        <v/>
      </c>
      <c r="S497" s="457" t="str">
        <f t="shared" si="37"/>
        <v xml:space="preserve"> </v>
      </c>
      <c r="T497" s="451"/>
      <c r="U497" s="451"/>
      <c r="V497" s="451"/>
      <c r="W497" s="451"/>
      <c r="X497" s="451"/>
      <c r="Y497" s="451"/>
      <c r="Z497" s="446"/>
      <c r="AA497" s="451"/>
      <c r="AB497" s="452"/>
      <c r="AC497" s="450"/>
      <c r="AD497" s="450"/>
      <c r="AE497" s="450"/>
      <c r="AF497" s="451"/>
      <c r="AG497" s="456" t="str">
        <f t="shared" si="41"/>
        <v/>
      </c>
      <c r="AH497" s="457" t="str">
        <f t="shared" si="38"/>
        <v xml:space="preserve"> </v>
      </c>
      <c r="AI497" s="451"/>
      <c r="AZ497" s="436">
        <v>6</v>
      </c>
      <c r="BA497" s="436">
        <v>2</v>
      </c>
      <c r="BB497" s="436">
        <v>3</v>
      </c>
      <c r="BC497" s="437" t="str">
        <f t="shared" si="39"/>
        <v>623</v>
      </c>
      <c r="BD497" s="436" t="s">
        <v>102</v>
      </c>
    </row>
    <row r="498" spans="1:56">
      <c r="A498" s="448"/>
      <c r="B498" s="449"/>
      <c r="C498" s="448"/>
      <c r="D498" s="449"/>
      <c r="E498" s="449"/>
      <c r="F498" s="448"/>
      <c r="G498" s="448"/>
      <c r="H498" s="448"/>
      <c r="I498" s="449"/>
      <c r="J498" s="448"/>
      <c r="K498" s="450"/>
      <c r="L498" s="451"/>
      <c r="M498" s="451"/>
      <c r="N498" s="451"/>
      <c r="O498" s="450"/>
      <c r="P498" s="451"/>
      <c r="Q498" s="450"/>
      <c r="R498" s="454" t="str">
        <f t="shared" si="40"/>
        <v/>
      </c>
      <c r="S498" s="457" t="str">
        <f t="shared" si="37"/>
        <v xml:space="preserve"> </v>
      </c>
      <c r="T498" s="451"/>
      <c r="U498" s="451"/>
      <c r="V498" s="451"/>
      <c r="W498" s="451"/>
      <c r="X498" s="451"/>
      <c r="Y498" s="451"/>
      <c r="Z498" s="446"/>
      <c r="AA498" s="451"/>
      <c r="AB498" s="452"/>
      <c r="AC498" s="450"/>
      <c r="AD498" s="450"/>
      <c r="AE498" s="450"/>
      <c r="AF498" s="451"/>
      <c r="AG498" s="456" t="str">
        <f t="shared" si="41"/>
        <v/>
      </c>
      <c r="AH498" s="457" t="str">
        <f t="shared" si="38"/>
        <v xml:space="preserve"> </v>
      </c>
      <c r="AI498" s="451"/>
      <c r="AZ498" s="436">
        <v>6</v>
      </c>
      <c r="BA498" s="436">
        <v>2</v>
      </c>
      <c r="BB498" s="436">
        <v>2</v>
      </c>
      <c r="BC498" s="437" t="str">
        <f t="shared" si="39"/>
        <v>622</v>
      </c>
      <c r="BD498" s="436" t="s">
        <v>102</v>
      </c>
    </row>
    <row r="499" spans="1:56">
      <c r="A499" s="448"/>
      <c r="B499" s="449"/>
      <c r="C499" s="448"/>
      <c r="D499" s="449"/>
      <c r="E499" s="449"/>
      <c r="F499" s="448"/>
      <c r="G499" s="448"/>
      <c r="H499" s="448"/>
      <c r="I499" s="449"/>
      <c r="J499" s="448"/>
      <c r="K499" s="450"/>
      <c r="L499" s="451"/>
      <c r="M499" s="451"/>
      <c r="N499" s="451"/>
      <c r="O499" s="450"/>
      <c r="P499" s="451"/>
      <c r="Q499" s="450"/>
      <c r="R499" s="454" t="str">
        <f t="shared" si="40"/>
        <v/>
      </c>
      <c r="S499" s="457" t="str">
        <f t="shared" si="37"/>
        <v xml:space="preserve"> </v>
      </c>
      <c r="T499" s="451"/>
      <c r="U499" s="451"/>
      <c r="V499" s="451"/>
      <c r="W499" s="451"/>
      <c r="X499" s="451"/>
      <c r="Y499" s="451"/>
      <c r="Z499" s="446"/>
      <c r="AA499" s="451"/>
      <c r="AB499" s="452"/>
      <c r="AC499" s="450"/>
      <c r="AD499" s="450"/>
      <c r="AE499" s="450"/>
      <c r="AF499" s="451"/>
      <c r="AG499" s="456" t="str">
        <f t="shared" si="41"/>
        <v/>
      </c>
      <c r="AH499" s="457" t="str">
        <f t="shared" si="38"/>
        <v xml:space="preserve"> </v>
      </c>
      <c r="AI499" s="451"/>
      <c r="AZ499" s="436">
        <v>6</v>
      </c>
      <c r="BA499" s="436">
        <v>2</v>
      </c>
      <c r="BB499" s="436">
        <v>1</v>
      </c>
      <c r="BC499" s="437" t="str">
        <f t="shared" si="39"/>
        <v>621</v>
      </c>
      <c r="BD499" s="436" t="s">
        <v>102</v>
      </c>
    </row>
    <row r="500" spans="1:56">
      <c r="A500" s="448"/>
      <c r="B500" s="449"/>
      <c r="C500" s="448"/>
      <c r="D500" s="449"/>
      <c r="E500" s="449"/>
      <c r="F500" s="448"/>
      <c r="G500" s="448"/>
      <c r="H500" s="448"/>
      <c r="I500" s="449"/>
      <c r="J500" s="448"/>
      <c r="K500" s="450"/>
      <c r="L500" s="451"/>
      <c r="M500" s="451"/>
      <c r="N500" s="451"/>
      <c r="O500" s="450"/>
      <c r="P500" s="451"/>
      <c r="Q500" s="450"/>
      <c r="R500" s="454" t="str">
        <f t="shared" si="40"/>
        <v/>
      </c>
      <c r="S500" s="457" t="str">
        <f t="shared" si="37"/>
        <v xml:space="preserve"> </v>
      </c>
      <c r="T500" s="451"/>
      <c r="U500" s="451"/>
      <c r="V500" s="451"/>
      <c r="W500" s="451"/>
      <c r="X500" s="451"/>
      <c r="Y500" s="451"/>
      <c r="Z500" s="446"/>
      <c r="AA500" s="451"/>
      <c r="AB500" s="452"/>
      <c r="AC500" s="450"/>
      <c r="AD500" s="450"/>
      <c r="AE500" s="450"/>
      <c r="AF500" s="451"/>
      <c r="AG500" s="456" t="str">
        <f t="shared" si="41"/>
        <v/>
      </c>
      <c r="AH500" s="457" t="str">
        <f t="shared" si="38"/>
        <v xml:space="preserve"> </v>
      </c>
      <c r="AI500" s="451"/>
      <c r="AZ500" s="436">
        <v>6</v>
      </c>
      <c r="BA500" s="436">
        <v>1</v>
      </c>
      <c r="BB500" s="436">
        <v>10</v>
      </c>
      <c r="BC500" s="437" t="str">
        <f t="shared" si="39"/>
        <v>6110</v>
      </c>
      <c r="BD500" s="436" t="s">
        <v>102</v>
      </c>
    </row>
    <row r="501" spans="1:56">
      <c r="AZ501" s="436">
        <v>6</v>
      </c>
      <c r="BA501" s="436">
        <v>1</v>
      </c>
      <c r="BB501" s="436">
        <v>9</v>
      </c>
      <c r="BC501" s="437" t="str">
        <f t="shared" si="39"/>
        <v>619</v>
      </c>
      <c r="BD501" s="436" t="s">
        <v>102</v>
      </c>
    </row>
    <row r="502" spans="1:56">
      <c r="AZ502" s="436">
        <v>6</v>
      </c>
      <c r="BA502" s="436">
        <v>1</v>
      </c>
      <c r="BB502" s="436">
        <v>8</v>
      </c>
      <c r="BC502" s="437" t="str">
        <f t="shared" si="39"/>
        <v>618</v>
      </c>
      <c r="BD502" s="436" t="s">
        <v>102</v>
      </c>
    </row>
    <row r="503" spans="1:56">
      <c r="AZ503" s="436">
        <v>6</v>
      </c>
      <c r="BA503" s="436">
        <v>1</v>
      </c>
      <c r="BB503" s="436">
        <v>7</v>
      </c>
      <c r="BC503" s="437" t="str">
        <f t="shared" si="39"/>
        <v>617</v>
      </c>
      <c r="BD503" s="436" t="s">
        <v>102</v>
      </c>
    </row>
    <row r="504" spans="1:56">
      <c r="AZ504" s="436">
        <v>6</v>
      </c>
      <c r="BA504" s="436">
        <v>1</v>
      </c>
      <c r="BB504" s="436">
        <v>6</v>
      </c>
      <c r="BC504" s="437" t="str">
        <f t="shared" si="39"/>
        <v>616</v>
      </c>
      <c r="BD504" s="436" t="s">
        <v>102</v>
      </c>
    </row>
    <row r="505" spans="1:56">
      <c r="AZ505" s="436">
        <v>6</v>
      </c>
      <c r="BA505" s="436">
        <v>1</v>
      </c>
      <c r="BB505" s="436">
        <v>5</v>
      </c>
      <c r="BC505" s="437" t="str">
        <f t="shared" si="39"/>
        <v>615</v>
      </c>
      <c r="BD505" s="436" t="s">
        <v>102</v>
      </c>
    </row>
    <row r="506" spans="1:56">
      <c r="AZ506" s="436">
        <v>6</v>
      </c>
      <c r="BA506" s="436">
        <v>1</v>
      </c>
      <c r="BB506" s="436">
        <v>4</v>
      </c>
      <c r="BC506" s="437" t="str">
        <f t="shared" si="39"/>
        <v>614</v>
      </c>
      <c r="BD506" s="436" t="s">
        <v>102</v>
      </c>
    </row>
    <row r="507" spans="1:56">
      <c r="AZ507" s="436">
        <v>6</v>
      </c>
      <c r="BA507" s="436">
        <v>1</v>
      </c>
      <c r="BB507" s="436">
        <v>3</v>
      </c>
      <c r="BC507" s="437" t="str">
        <f t="shared" si="39"/>
        <v>613</v>
      </c>
      <c r="BD507" s="436" t="s">
        <v>102</v>
      </c>
    </row>
    <row r="508" spans="1:56">
      <c r="AZ508" s="436">
        <v>6</v>
      </c>
      <c r="BA508" s="436">
        <v>1</v>
      </c>
      <c r="BB508" s="436">
        <v>2</v>
      </c>
      <c r="BC508" s="437" t="str">
        <f t="shared" si="39"/>
        <v>612</v>
      </c>
      <c r="BD508" s="436" t="s">
        <v>102</v>
      </c>
    </row>
    <row r="509" spans="1:56">
      <c r="AZ509" s="436">
        <v>6</v>
      </c>
      <c r="BA509" s="436">
        <v>1</v>
      </c>
      <c r="BB509" s="436">
        <v>1</v>
      </c>
      <c r="BC509" s="437" t="str">
        <f t="shared" si="39"/>
        <v>611</v>
      </c>
      <c r="BD509" s="436" t="s">
        <v>102</v>
      </c>
    </row>
    <row r="510" spans="1:56">
      <c r="AZ510" s="436">
        <v>5</v>
      </c>
      <c r="BA510" s="436">
        <v>10</v>
      </c>
      <c r="BB510" s="436">
        <v>10</v>
      </c>
      <c r="BC510" s="437" t="str">
        <f t="shared" si="39"/>
        <v>51010</v>
      </c>
      <c r="BD510" s="436" t="s">
        <v>94</v>
      </c>
    </row>
    <row r="511" spans="1:56">
      <c r="AZ511" s="436">
        <v>5</v>
      </c>
      <c r="BA511" s="436">
        <v>10</v>
      </c>
      <c r="BB511" s="436">
        <v>9</v>
      </c>
      <c r="BC511" s="437" t="str">
        <f t="shared" si="39"/>
        <v>5109</v>
      </c>
      <c r="BD511" s="436" t="s">
        <v>94</v>
      </c>
    </row>
    <row r="512" spans="1:56">
      <c r="AZ512" s="436">
        <v>5</v>
      </c>
      <c r="BA512" s="436">
        <v>10</v>
      </c>
      <c r="BB512" s="436">
        <v>8</v>
      </c>
      <c r="BC512" s="437" t="str">
        <f t="shared" si="39"/>
        <v>5108</v>
      </c>
      <c r="BD512" s="436" t="s">
        <v>94</v>
      </c>
    </row>
    <row r="513" spans="52:56">
      <c r="AZ513" s="436">
        <v>5</v>
      </c>
      <c r="BA513" s="436">
        <v>10</v>
      </c>
      <c r="BB513" s="436">
        <v>7</v>
      </c>
      <c r="BC513" s="437" t="str">
        <f t="shared" si="39"/>
        <v>5107</v>
      </c>
      <c r="BD513" s="436" t="s">
        <v>94</v>
      </c>
    </row>
    <row r="514" spans="52:56">
      <c r="AZ514" s="436">
        <v>5</v>
      </c>
      <c r="BA514" s="436">
        <v>10</v>
      </c>
      <c r="BB514" s="436">
        <v>6</v>
      </c>
      <c r="BC514" s="437" t="str">
        <f t="shared" si="39"/>
        <v>5106</v>
      </c>
      <c r="BD514" s="436" t="s">
        <v>94</v>
      </c>
    </row>
    <row r="515" spans="52:56">
      <c r="AZ515" s="436">
        <v>5</v>
      </c>
      <c r="BA515" s="436">
        <v>10</v>
      </c>
      <c r="BB515" s="436">
        <v>5</v>
      </c>
      <c r="BC515" s="437" t="str">
        <f t="shared" si="39"/>
        <v>5105</v>
      </c>
      <c r="BD515" s="436" t="s">
        <v>94</v>
      </c>
    </row>
    <row r="516" spans="52:56">
      <c r="AZ516" s="436">
        <v>5</v>
      </c>
      <c r="BA516" s="436">
        <v>10</v>
      </c>
      <c r="BB516" s="436">
        <v>4</v>
      </c>
      <c r="BC516" s="437" t="str">
        <f t="shared" si="39"/>
        <v>5104</v>
      </c>
      <c r="BD516" s="436" t="s">
        <v>96</v>
      </c>
    </row>
    <row r="517" spans="52:56">
      <c r="AZ517" s="436">
        <v>5</v>
      </c>
      <c r="BA517" s="436">
        <v>10</v>
      </c>
      <c r="BB517" s="436">
        <v>3</v>
      </c>
      <c r="BC517" s="437" t="str">
        <f t="shared" si="39"/>
        <v>5103</v>
      </c>
      <c r="BD517" s="436" t="s">
        <v>96</v>
      </c>
    </row>
    <row r="518" spans="52:56">
      <c r="AZ518" s="436">
        <v>5</v>
      </c>
      <c r="BA518" s="436">
        <v>10</v>
      </c>
      <c r="BB518" s="436">
        <v>2</v>
      </c>
      <c r="BC518" s="437" t="str">
        <f t="shared" si="39"/>
        <v>5102</v>
      </c>
      <c r="BD518" s="436" t="s">
        <v>96</v>
      </c>
    </row>
    <row r="519" spans="52:56">
      <c r="AZ519" s="436">
        <v>5</v>
      </c>
      <c r="BA519" s="436">
        <v>10</v>
      </c>
      <c r="BB519" s="436">
        <v>1</v>
      </c>
      <c r="BC519" s="437" t="str">
        <f t="shared" si="39"/>
        <v>5101</v>
      </c>
      <c r="BD519" s="436" t="s">
        <v>96</v>
      </c>
    </row>
    <row r="520" spans="52:56">
      <c r="AZ520" s="436">
        <v>5</v>
      </c>
      <c r="BA520" s="436">
        <v>9</v>
      </c>
      <c r="BB520" s="436">
        <v>10</v>
      </c>
      <c r="BC520" s="437" t="str">
        <f t="shared" si="39"/>
        <v>5910</v>
      </c>
      <c r="BD520" s="436" t="s">
        <v>94</v>
      </c>
    </row>
    <row r="521" spans="52:56">
      <c r="AZ521" s="436">
        <v>5</v>
      </c>
      <c r="BA521" s="436">
        <v>9</v>
      </c>
      <c r="BB521" s="436">
        <v>9</v>
      </c>
      <c r="BC521" s="437" t="str">
        <f t="shared" si="39"/>
        <v>599</v>
      </c>
      <c r="BD521" s="436" t="s">
        <v>94</v>
      </c>
    </row>
    <row r="522" spans="52:56">
      <c r="AZ522" s="436">
        <v>5</v>
      </c>
      <c r="BA522" s="436">
        <v>9</v>
      </c>
      <c r="BB522" s="436">
        <v>8</v>
      </c>
      <c r="BC522" s="437" t="str">
        <f t="shared" si="39"/>
        <v>598</v>
      </c>
      <c r="BD522" s="436" t="s">
        <v>94</v>
      </c>
    </row>
    <row r="523" spans="52:56">
      <c r="AZ523" s="436">
        <v>5</v>
      </c>
      <c r="BA523" s="436">
        <v>9</v>
      </c>
      <c r="BB523" s="436">
        <v>7</v>
      </c>
      <c r="BC523" s="437" t="str">
        <f t="shared" ref="BC523:BC586" si="42">AZ523&amp;BA523&amp;BB523</f>
        <v>597</v>
      </c>
      <c r="BD523" s="436" t="s">
        <v>94</v>
      </c>
    </row>
    <row r="524" spans="52:56">
      <c r="AZ524" s="436">
        <v>5</v>
      </c>
      <c r="BA524" s="436">
        <v>9</v>
      </c>
      <c r="BB524" s="436">
        <v>6</v>
      </c>
      <c r="BC524" s="437" t="str">
        <f t="shared" si="42"/>
        <v>596</v>
      </c>
      <c r="BD524" s="436" t="s">
        <v>94</v>
      </c>
    </row>
    <row r="525" spans="52:56">
      <c r="AZ525" s="436">
        <v>5</v>
      </c>
      <c r="BA525" s="436">
        <v>9</v>
      </c>
      <c r="BB525" s="436">
        <v>5</v>
      </c>
      <c r="BC525" s="437" t="str">
        <f t="shared" si="42"/>
        <v>595</v>
      </c>
      <c r="BD525" s="436" t="s">
        <v>94</v>
      </c>
    </row>
    <row r="526" spans="52:56">
      <c r="AZ526" s="436">
        <v>5</v>
      </c>
      <c r="BA526" s="436">
        <v>9</v>
      </c>
      <c r="BB526" s="436">
        <v>4</v>
      </c>
      <c r="BC526" s="437" t="str">
        <f t="shared" si="42"/>
        <v>594</v>
      </c>
      <c r="BD526" s="436" t="s">
        <v>96</v>
      </c>
    </row>
    <row r="527" spans="52:56">
      <c r="AZ527" s="436">
        <v>5</v>
      </c>
      <c r="BA527" s="436">
        <v>9</v>
      </c>
      <c r="BB527" s="436">
        <v>3</v>
      </c>
      <c r="BC527" s="437" t="str">
        <f t="shared" si="42"/>
        <v>593</v>
      </c>
      <c r="BD527" s="436" t="s">
        <v>96</v>
      </c>
    </row>
    <row r="528" spans="52:56">
      <c r="AZ528" s="436">
        <v>5</v>
      </c>
      <c r="BA528" s="436">
        <v>9</v>
      </c>
      <c r="BB528" s="436">
        <v>2</v>
      </c>
      <c r="BC528" s="437" t="str">
        <f t="shared" si="42"/>
        <v>592</v>
      </c>
      <c r="BD528" s="436" t="s">
        <v>96</v>
      </c>
    </row>
    <row r="529" spans="52:56">
      <c r="AZ529" s="436">
        <v>5</v>
      </c>
      <c r="BA529" s="436">
        <v>9</v>
      </c>
      <c r="BB529" s="436">
        <v>1</v>
      </c>
      <c r="BC529" s="437" t="str">
        <f t="shared" si="42"/>
        <v>591</v>
      </c>
      <c r="BD529" s="436" t="s">
        <v>96</v>
      </c>
    </row>
    <row r="530" spans="52:56">
      <c r="AZ530" s="436">
        <v>5</v>
      </c>
      <c r="BA530" s="436">
        <v>8</v>
      </c>
      <c r="BB530" s="436">
        <v>10</v>
      </c>
      <c r="BC530" s="437" t="str">
        <f t="shared" si="42"/>
        <v>5810</v>
      </c>
      <c r="BD530" s="436" t="s">
        <v>94</v>
      </c>
    </row>
    <row r="531" spans="52:56">
      <c r="AZ531" s="436">
        <v>5</v>
      </c>
      <c r="BA531" s="436">
        <v>8</v>
      </c>
      <c r="BB531" s="436">
        <v>9</v>
      </c>
      <c r="BC531" s="437" t="str">
        <f t="shared" si="42"/>
        <v>589</v>
      </c>
      <c r="BD531" s="436" t="s">
        <v>94</v>
      </c>
    </row>
    <row r="532" spans="52:56">
      <c r="AZ532" s="436">
        <v>5</v>
      </c>
      <c r="BA532" s="436">
        <v>8</v>
      </c>
      <c r="BB532" s="436">
        <v>8</v>
      </c>
      <c r="BC532" s="437" t="str">
        <f t="shared" si="42"/>
        <v>588</v>
      </c>
      <c r="BD532" s="436" t="s">
        <v>94</v>
      </c>
    </row>
    <row r="533" spans="52:56">
      <c r="AZ533" s="436">
        <v>5</v>
      </c>
      <c r="BA533" s="436">
        <v>8</v>
      </c>
      <c r="BB533" s="436">
        <v>7</v>
      </c>
      <c r="BC533" s="437" t="str">
        <f t="shared" si="42"/>
        <v>587</v>
      </c>
      <c r="BD533" s="436" t="s">
        <v>94</v>
      </c>
    </row>
    <row r="534" spans="52:56">
      <c r="AZ534" s="436">
        <v>5</v>
      </c>
      <c r="BA534" s="436">
        <v>8</v>
      </c>
      <c r="BB534" s="436">
        <v>6</v>
      </c>
      <c r="BC534" s="437" t="str">
        <f t="shared" si="42"/>
        <v>586</v>
      </c>
      <c r="BD534" s="436" t="s">
        <v>94</v>
      </c>
    </row>
    <row r="535" spans="52:56">
      <c r="AZ535" s="436">
        <v>5</v>
      </c>
      <c r="BA535" s="436">
        <v>8</v>
      </c>
      <c r="BB535" s="436">
        <v>5</v>
      </c>
      <c r="BC535" s="437" t="str">
        <f t="shared" si="42"/>
        <v>585</v>
      </c>
      <c r="BD535" s="436" t="s">
        <v>94</v>
      </c>
    </row>
    <row r="536" spans="52:56">
      <c r="AZ536" s="436">
        <v>5</v>
      </c>
      <c r="BA536" s="436">
        <v>8</v>
      </c>
      <c r="BB536" s="436">
        <v>4</v>
      </c>
      <c r="BC536" s="437" t="str">
        <f t="shared" si="42"/>
        <v>584</v>
      </c>
      <c r="BD536" s="436" t="s">
        <v>96</v>
      </c>
    </row>
    <row r="537" spans="52:56">
      <c r="AZ537" s="436">
        <v>5</v>
      </c>
      <c r="BA537" s="436">
        <v>8</v>
      </c>
      <c r="BB537" s="436">
        <v>3</v>
      </c>
      <c r="BC537" s="437" t="str">
        <f t="shared" si="42"/>
        <v>583</v>
      </c>
      <c r="BD537" s="436" t="s">
        <v>96</v>
      </c>
    </row>
    <row r="538" spans="52:56">
      <c r="AZ538" s="436">
        <v>5</v>
      </c>
      <c r="BA538" s="436">
        <v>8</v>
      </c>
      <c r="BB538" s="436">
        <v>2</v>
      </c>
      <c r="BC538" s="437" t="str">
        <f t="shared" si="42"/>
        <v>582</v>
      </c>
      <c r="BD538" s="436" t="s">
        <v>96</v>
      </c>
    </row>
    <row r="539" spans="52:56">
      <c r="AZ539" s="436">
        <v>5</v>
      </c>
      <c r="BA539" s="436">
        <v>8</v>
      </c>
      <c r="BB539" s="436">
        <v>1</v>
      </c>
      <c r="BC539" s="437" t="str">
        <f t="shared" si="42"/>
        <v>581</v>
      </c>
      <c r="BD539" s="436" t="s">
        <v>96</v>
      </c>
    </row>
    <row r="540" spans="52:56">
      <c r="AZ540" s="436">
        <v>5</v>
      </c>
      <c r="BA540" s="436">
        <v>7</v>
      </c>
      <c r="BB540" s="436">
        <v>10</v>
      </c>
      <c r="BC540" s="437" t="str">
        <f t="shared" si="42"/>
        <v>5710</v>
      </c>
      <c r="BD540" s="436" t="s">
        <v>96</v>
      </c>
    </row>
    <row r="541" spans="52:56">
      <c r="AZ541" s="436">
        <v>5</v>
      </c>
      <c r="BA541" s="436">
        <v>7</v>
      </c>
      <c r="BB541" s="436">
        <v>9</v>
      </c>
      <c r="BC541" s="437" t="str">
        <f t="shared" si="42"/>
        <v>579</v>
      </c>
      <c r="BD541" s="436" t="s">
        <v>96</v>
      </c>
    </row>
    <row r="542" spans="52:56">
      <c r="AZ542" s="436">
        <v>5</v>
      </c>
      <c r="BA542" s="436">
        <v>7</v>
      </c>
      <c r="BB542" s="436">
        <v>8</v>
      </c>
      <c r="BC542" s="437" t="str">
        <f t="shared" si="42"/>
        <v>578</v>
      </c>
      <c r="BD542" s="436" t="s">
        <v>96</v>
      </c>
    </row>
    <row r="543" spans="52:56">
      <c r="AZ543" s="436">
        <v>5</v>
      </c>
      <c r="BA543" s="436">
        <v>7</v>
      </c>
      <c r="BB543" s="436">
        <v>7</v>
      </c>
      <c r="BC543" s="437" t="str">
        <f t="shared" si="42"/>
        <v>577</v>
      </c>
      <c r="BD543" s="436" t="s">
        <v>96</v>
      </c>
    </row>
    <row r="544" spans="52:56">
      <c r="AZ544" s="436">
        <v>5</v>
      </c>
      <c r="BA544" s="436">
        <v>7</v>
      </c>
      <c r="BB544" s="436">
        <v>6</v>
      </c>
      <c r="BC544" s="437" t="str">
        <f t="shared" si="42"/>
        <v>576</v>
      </c>
      <c r="BD544" s="436" t="s">
        <v>96</v>
      </c>
    </row>
    <row r="545" spans="52:56">
      <c r="AZ545" s="436">
        <v>5</v>
      </c>
      <c r="BA545" s="436">
        <v>7</v>
      </c>
      <c r="BB545" s="436">
        <v>5</v>
      </c>
      <c r="BC545" s="437" t="str">
        <f t="shared" si="42"/>
        <v>575</v>
      </c>
      <c r="BD545" s="436" t="s">
        <v>96</v>
      </c>
    </row>
    <row r="546" spans="52:56">
      <c r="AZ546" s="436">
        <v>5</v>
      </c>
      <c r="BA546" s="436">
        <v>7</v>
      </c>
      <c r="BB546" s="436">
        <v>4</v>
      </c>
      <c r="BC546" s="437" t="str">
        <f t="shared" si="42"/>
        <v>574</v>
      </c>
      <c r="BD546" s="436" t="s">
        <v>96</v>
      </c>
    </row>
    <row r="547" spans="52:56">
      <c r="AZ547" s="436">
        <v>5</v>
      </c>
      <c r="BA547" s="436">
        <v>7</v>
      </c>
      <c r="BB547" s="436">
        <v>3</v>
      </c>
      <c r="BC547" s="437" t="str">
        <f t="shared" si="42"/>
        <v>573</v>
      </c>
      <c r="BD547" s="436" t="s">
        <v>96</v>
      </c>
    </row>
    <row r="548" spans="52:56">
      <c r="AZ548" s="436">
        <v>5</v>
      </c>
      <c r="BA548" s="436">
        <v>7</v>
      </c>
      <c r="BB548" s="436">
        <v>2</v>
      </c>
      <c r="BC548" s="437" t="str">
        <f t="shared" si="42"/>
        <v>572</v>
      </c>
      <c r="BD548" s="436" t="s">
        <v>96</v>
      </c>
    </row>
    <row r="549" spans="52:56">
      <c r="AZ549" s="436">
        <v>5</v>
      </c>
      <c r="BA549" s="436">
        <v>7</v>
      </c>
      <c r="BB549" s="436">
        <v>1</v>
      </c>
      <c r="BC549" s="437" t="str">
        <f t="shared" si="42"/>
        <v>571</v>
      </c>
      <c r="BD549" s="436" t="s">
        <v>102</v>
      </c>
    </row>
    <row r="550" spans="52:56">
      <c r="AZ550" s="436">
        <v>5</v>
      </c>
      <c r="BA550" s="436">
        <v>6</v>
      </c>
      <c r="BB550" s="436">
        <v>10</v>
      </c>
      <c r="BC550" s="437" t="str">
        <f t="shared" si="42"/>
        <v>5610</v>
      </c>
      <c r="BD550" s="436" t="s">
        <v>96</v>
      </c>
    </row>
    <row r="551" spans="52:56">
      <c r="AZ551" s="436">
        <v>5</v>
      </c>
      <c r="BA551" s="436">
        <v>6</v>
      </c>
      <c r="BB551" s="436">
        <v>9</v>
      </c>
      <c r="BC551" s="437" t="str">
        <f t="shared" si="42"/>
        <v>569</v>
      </c>
      <c r="BD551" s="436" t="s">
        <v>96</v>
      </c>
    </row>
    <row r="552" spans="52:56">
      <c r="AZ552" s="436">
        <v>5</v>
      </c>
      <c r="BA552" s="436">
        <v>6</v>
      </c>
      <c r="BB552" s="436">
        <v>8</v>
      </c>
      <c r="BC552" s="437" t="str">
        <f t="shared" si="42"/>
        <v>568</v>
      </c>
      <c r="BD552" s="436" t="s">
        <v>96</v>
      </c>
    </row>
    <row r="553" spans="52:56">
      <c r="AZ553" s="436">
        <v>5</v>
      </c>
      <c r="BA553" s="436">
        <v>6</v>
      </c>
      <c r="BB553" s="436">
        <v>7</v>
      </c>
      <c r="BC553" s="437" t="str">
        <f t="shared" si="42"/>
        <v>567</v>
      </c>
      <c r="BD553" s="436" t="s">
        <v>96</v>
      </c>
    </row>
    <row r="554" spans="52:56">
      <c r="AZ554" s="436">
        <v>5</v>
      </c>
      <c r="BA554" s="436">
        <v>6</v>
      </c>
      <c r="BB554" s="436">
        <v>6</v>
      </c>
      <c r="BC554" s="437" t="str">
        <f t="shared" si="42"/>
        <v>566</v>
      </c>
      <c r="BD554" s="436" t="s">
        <v>96</v>
      </c>
    </row>
    <row r="555" spans="52:56">
      <c r="AZ555" s="436">
        <v>5</v>
      </c>
      <c r="BA555" s="436">
        <v>6</v>
      </c>
      <c r="BB555" s="436">
        <v>5</v>
      </c>
      <c r="BC555" s="437" t="str">
        <f t="shared" si="42"/>
        <v>565</v>
      </c>
      <c r="BD555" s="436" t="s">
        <v>96</v>
      </c>
    </row>
    <row r="556" spans="52:56">
      <c r="AZ556" s="436">
        <v>5</v>
      </c>
      <c r="BA556" s="436">
        <v>6</v>
      </c>
      <c r="BB556" s="436">
        <v>4</v>
      </c>
      <c r="BC556" s="437" t="str">
        <f t="shared" si="42"/>
        <v>564</v>
      </c>
      <c r="BD556" s="436" t="s">
        <v>96</v>
      </c>
    </row>
    <row r="557" spans="52:56">
      <c r="AZ557" s="436">
        <v>5</v>
      </c>
      <c r="BA557" s="436">
        <v>6</v>
      </c>
      <c r="BB557" s="436">
        <v>3</v>
      </c>
      <c r="BC557" s="437" t="str">
        <f t="shared" si="42"/>
        <v>563</v>
      </c>
      <c r="BD557" s="436" t="s">
        <v>96</v>
      </c>
    </row>
    <row r="558" spans="52:56">
      <c r="AZ558" s="436">
        <v>5</v>
      </c>
      <c r="BA558" s="436">
        <v>6</v>
      </c>
      <c r="BB558" s="436">
        <v>2</v>
      </c>
      <c r="BC558" s="437" t="str">
        <f t="shared" si="42"/>
        <v>562</v>
      </c>
      <c r="BD558" s="436" t="s">
        <v>96</v>
      </c>
    </row>
    <row r="559" spans="52:56">
      <c r="AZ559" s="436">
        <v>5</v>
      </c>
      <c r="BA559" s="436">
        <v>6</v>
      </c>
      <c r="BB559" s="436">
        <v>1</v>
      </c>
      <c r="BC559" s="437" t="str">
        <f t="shared" si="42"/>
        <v>561</v>
      </c>
      <c r="BD559" s="436" t="s">
        <v>102</v>
      </c>
    </row>
    <row r="560" spans="52:56">
      <c r="AZ560" s="436">
        <v>5</v>
      </c>
      <c r="BA560" s="436">
        <v>5</v>
      </c>
      <c r="BB560" s="436">
        <v>10</v>
      </c>
      <c r="BC560" s="437" t="str">
        <f t="shared" si="42"/>
        <v>5510</v>
      </c>
      <c r="BD560" s="436" t="s">
        <v>96</v>
      </c>
    </row>
    <row r="561" spans="52:56">
      <c r="AZ561" s="436">
        <v>5</v>
      </c>
      <c r="BA561" s="436">
        <v>5</v>
      </c>
      <c r="BB561" s="436">
        <v>9</v>
      </c>
      <c r="BC561" s="437" t="str">
        <f t="shared" si="42"/>
        <v>559</v>
      </c>
      <c r="BD561" s="436" t="s">
        <v>96</v>
      </c>
    </row>
    <row r="562" spans="52:56">
      <c r="AZ562" s="436">
        <v>5</v>
      </c>
      <c r="BA562" s="436">
        <v>5</v>
      </c>
      <c r="BB562" s="436">
        <v>8</v>
      </c>
      <c r="BC562" s="437" t="str">
        <f t="shared" si="42"/>
        <v>558</v>
      </c>
      <c r="BD562" s="436" t="s">
        <v>96</v>
      </c>
    </row>
    <row r="563" spans="52:56">
      <c r="AZ563" s="436">
        <v>5</v>
      </c>
      <c r="BA563" s="436">
        <v>5</v>
      </c>
      <c r="BB563" s="436">
        <v>7</v>
      </c>
      <c r="BC563" s="437" t="str">
        <f t="shared" si="42"/>
        <v>557</v>
      </c>
      <c r="BD563" s="436" t="s">
        <v>96</v>
      </c>
    </row>
    <row r="564" spans="52:56">
      <c r="AZ564" s="436">
        <v>5</v>
      </c>
      <c r="BA564" s="436">
        <v>5</v>
      </c>
      <c r="BB564" s="436">
        <v>6</v>
      </c>
      <c r="BC564" s="437" t="str">
        <f t="shared" si="42"/>
        <v>556</v>
      </c>
      <c r="BD564" s="436" t="s">
        <v>102</v>
      </c>
    </row>
    <row r="565" spans="52:56">
      <c r="AZ565" s="436">
        <v>5</v>
      </c>
      <c r="BA565" s="436">
        <v>5</v>
      </c>
      <c r="BB565" s="436">
        <v>5</v>
      </c>
      <c r="BC565" s="437" t="str">
        <f t="shared" si="42"/>
        <v>555</v>
      </c>
      <c r="BD565" s="436" t="s">
        <v>102</v>
      </c>
    </row>
    <row r="566" spans="52:56">
      <c r="AZ566" s="436">
        <v>5</v>
      </c>
      <c r="BA566" s="436">
        <v>5</v>
      </c>
      <c r="BB566" s="436">
        <v>4</v>
      </c>
      <c r="BC566" s="437" t="str">
        <f t="shared" si="42"/>
        <v>554</v>
      </c>
      <c r="BD566" s="436" t="s">
        <v>102</v>
      </c>
    </row>
    <row r="567" spans="52:56">
      <c r="AZ567" s="436">
        <v>5</v>
      </c>
      <c r="BA567" s="436">
        <v>5</v>
      </c>
      <c r="BB567" s="436">
        <v>3</v>
      </c>
      <c r="BC567" s="437" t="str">
        <f t="shared" si="42"/>
        <v>553</v>
      </c>
      <c r="BD567" s="436" t="s">
        <v>102</v>
      </c>
    </row>
    <row r="568" spans="52:56">
      <c r="AZ568" s="436">
        <v>5</v>
      </c>
      <c r="BA568" s="436">
        <v>5</v>
      </c>
      <c r="BB568" s="436">
        <v>2</v>
      </c>
      <c r="BC568" s="437" t="str">
        <f t="shared" si="42"/>
        <v>552</v>
      </c>
      <c r="BD568" s="436" t="s">
        <v>102</v>
      </c>
    </row>
    <row r="569" spans="52:56">
      <c r="AZ569" s="436">
        <v>5</v>
      </c>
      <c r="BA569" s="436">
        <v>5</v>
      </c>
      <c r="BB569" s="436">
        <v>1</v>
      </c>
      <c r="BC569" s="437" t="str">
        <f t="shared" si="42"/>
        <v>551</v>
      </c>
      <c r="BD569" s="436" t="s">
        <v>102</v>
      </c>
    </row>
    <row r="570" spans="52:56">
      <c r="AZ570" s="436">
        <v>5</v>
      </c>
      <c r="BA570" s="436">
        <v>4</v>
      </c>
      <c r="BB570" s="436">
        <v>10</v>
      </c>
      <c r="BC570" s="437" t="str">
        <f t="shared" si="42"/>
        <v>5410</v>
      </c>
      <c r="BD570" s="436" t="s">
        <v>96</v>
      </c>
    </row>
    <row r="571" spans="52:56">
      <c r="AZ571" s="436">
        <v>5</v>
      </c>
      <c r="BA571" s="436">
        <v>4</v>
      </c>
      <c r="BB571" s="436">
        <v>9</v>
      </c>
      <c r="BC571" s="437" t="str">
        <f t="shared" si="42"/>
        <v>549</v>
      </c>
      <c r="BD571" s="436" t="s">
        <v>96</v>
      </c>
    </row>
    <row r="572" spans="52:56">
      <c r="AZ572" s="436">
        <v>5</v>
      </c>
      <c r="BA572" s="436">
        <v>4</v>
      </c>
      <c r="BB572" s="436">
        <v>8</v>
      </c>
      <c r="BC572" s="437" t="str">
        <f t="shared" si="42"/>
        <v>548</v>
      </c>
      <c r="BD572" s="436" t="s">
        <v>96</v>
      </c>
    </row>
    <row r="573" spans="52:56">
      <c r="AZ573" s="436">
        <v>5</v>
      </c>
      <c r="BA573" s="436">
        <v>4</v>
      </c>
      <c r="BB573" s="436">
        <v>7</v>
      </c>
      <c r="BC573" s="437" t="str">
        <f t="shared" si="42"/>
        <v>547</v>
      </c>
      <c r="BD573" s="436" t="s">
        <v>96</v>
      </c>
    </row>
    <row r="574" spans="52:56">
      <c r="AZ574" s="436">
        <v>5</v>
      </c>
      <c r="BA574" s="436">
        <v>4</v>
      </c>
      <c r="BB574" s="436">
        <v>6</v>
      </c>
      <c r="BC574" s="437" t="str">
        <f t="shared" si="42"/>
        <v>546</v>
      </c>
      <c r="BD574" s="436" t="s">
        <v>102</v>
      </c>
    </row>
    <row r="575" spans="52:56">
      <c r="AZ575" s="436">
        <v>5</v>
      </c>
      <c r="BA575" s="436">
        <v>4</v>
      </c>
      <c r="BB575" s="436">
        <v>5</v>
      </c>
      <c r="BC575" s="437" t="str">
        <f t="shared" si="42"/>
        <v>545</v>
      </c>
      <c r="BD575" s="436" t="s">
        <v>102</v>
      </c>
    </row>
    <row r="576" spans="52:56">
      <c r="AZ576" s="436">
        <v>5</v>
      </c>
      <c r="BA576" s="436">
        <v>4</v>
      </c>
      <c r="BB576" s="436">
        <v>4</v>
      </c>
      <c r="BC576" s="437" t="str">
        <f t="shared" si="42"/>
        <v>544</v>
      </c>
      <c r="BD576" s="436" t="s">
        <v>102</v>
      </c>
    </row>
    <row r="577" spans="52:56">
      <c r="AZ577" s="436">
        <v>5</v>
      </c>
      <c r="BA577" s="436">
        <v>4</v>
      </c>
      <c r="BB577" s="436">
        <v>3</v>
      </c>
      <c r="BC577" s="437" t="str">
        <f t="shared" si="42"/>
        <v>543</v>
      </c>
      <c r="BD577" s="436" t="s">
        <v>102</v>
      </c>
    </row>
    <row r="578" spans="52:56">
      <c r="AZ578" s="436">
        <v>5</v>
      </c>
      <c r="BA578" s="436">
        <v>4</v>
      </c>
      <c r="BB578" s="436">
        <v>2</v>
      </c>
      <c r="BC578" s="437" t="str">
        <f t="shared" si="42"/>
        <v>542</v>
      </c>
      <c r="BD578" s="436" t="s">
        <v>102</v>
      </c>
    </row>
    <row r="579" spans="52:56">
      <c r="AZ579" s="436">
        <v>5</v>
      </c>
      <c r="BA579" s="436">
        <v>4</v>
      </c>
      <c r="BB579" s="436">
        <v>1</v>
      </c>
      <c r="BC579" s="437" t="str">
        <f t="shared" si="42"/>
        <v>541</v>
      </c>
      <c r="BD579" s="436" t="s">
        <v>102</v>
      </c>
    </row>
    <row r="580" spans="52:56">
      <c r="AZ580" s="436">
        <v>5</v>
      </c>
      <c r="BA580" s="436">
        <v>3</v>
      </c>
      <c r="BB580" s="436">
        <v>10</v>
      </c>
      <c r="BC580" s="437" t="str">
        <f t="shared" si="42"/>
        <v>5310</v>
      </c>
      <c r="BD580" s="436" t="s">
        <v>102</v>
      </c>
    </row>
    <row r="581" spans="52:56">
      <c r="AZ581" s="436">
        <v>5</v>
      </c>
      <c r="BA581" s="436">
        <v>3</v>
      </c>
      <c r="BB581" s="436">
        <v>9</v>
      </c>
      <c r="BC581" s="437" t="str">
        <f t="shared" si="42"/>
        <v>539</v>
      </c>
      <c r="BD581" s="436" t="s">
        <v>102</v>
      </c>
    </row>
    <row r="582" spans="52:56">
      <c r="AZ582" s="436">
        <v>5</v>
      </c>
      <c r="BA582" s="436">
        <v>3</v>
      </c>
      <c r="BB582" s="436">
        <v>8</v>
      </c>
      <c r="BC582" s="437" t="str">
        <f t="shared" si="42"/>
        <v>538</v>
      </c>
      <c r="BD582" s="436" t="s">
        <v>102</v>
      </c>
    </row>
    <row r="583" spans="52:56">
      <c r="AZ583" s="436">
        <v>5</v>
      </c>
      <c r="BA583" s="436">
        <v>3</v>
      </c>
      <c r="BB583" s="436">
        <v>7</v>
      </c>
      <c r="BC583" s="437" t="str">
        <f t="shared" si="42"/>
        <v>537</v>
      </c>
      <c r="BD583" s="436" t="s">
        <v>102</v>
      </c>
    </row>
    <row r="584" spans="52:56">
      <c r="AZ584" s="436">
        <v>5</v>
      </c>
      <c r="BA584" s="436">
        <v>3</v>
      </c>
      <c r="BB584" s="436">
        <v>6</v>
      </c>
      <c r="BC584" s="437" t="str">
        <f t="shared" si="42"/>
        <v>536</v>
      </c>
      <c r="BD584" s="436" t="s">
        <v>102</v>
      </c>
    </row>
    <row r="585" spans="52:56">
      <c r="AZ585" s="436">
        <v>5</v>
      </c>
      <c r="BA585" s="436">
        <v>3</v>
      </c>
      <c r="BB585" s="436">
        <v>5</v>
      </c>
      <c r="BC585" s="437" t="str">
        <f t="shared" si="42"/>
        <v>535</v>
      </c>
      <c r="BD585" s="436" t="s">
        <v>102</v>
      </c>
    </row>
    <row r="586" spans="52:56">
      <c r="AZ586" s="436">
        <v>5</v>
      </c>
      <c r="BA586" s="436">
        <v>3</v>
      </c>
      <c r="BB586" s="436">
        <v>4</v>
      </c>
      <c r="BC586" s="437" t="str">
        <f t="shared" si="42"/>
        <v>534</v>
      </c>
      <c r="BD586" s="436" t="s">
        <v>102</v>
      </c>
    </row>
    <row r="587" spans="52:56">
      <c r="AZ587" s="436">
        <v>5</v>
      </c>
      <c r="BA587" s="436">
        <v>3</v>
      </c>
      <c r="BB587" s="436">
        <v>3</v>
      </c>
      <c r="BC587" s="437" t="str">
        <f t="shared" ref="BC587:BC650" si="43">AZ587&amp;BA587&amp;BB587</f>
        <v>533</v>
      </c>
      <c r="BD587" s="436" t="s">
        <v>102</v>
      </c>
    </row>
    <row r="588" spans="52:56">
      <c r="AZ588" s="436">
        <v>5</v>
      </c>
      <c r="BA588" s="436">
        <v>3</v>
      </c>
      <c r="BB588" s="436">
        <v>2</v>
      </c>
      <c r="BC588" s="437" t="str">
        <f t="shared" si="43"/>
        <v>532</v>
      </c>
      <c r="BD588" s="436" t="s">
        <v>102</v>
      </c>
    </row>
    <row r="589" spans="52:56">
      <c r="AZ589" s="436">
        <v>5</v>
      </c>
      <c r="BA589" s="436">
        <v>3</v>
      </c>
      <c r="BB589" s="436">
        <v>1</v>
      </c>
      <c r="BC589" s="437" t="str">
        <f t="shared" si="43"/>
        <v>531</v>
      </c>
      <c r="BD589" s="436" t="s">
        <v>102</v>
      </c>
    </row>
    <row r="590" spans="52:56">
      <c r="AZ590" s="436">
        <v>5</v>
      </c>
      <c r="BA590" s="436">
        <v>2</v>
      </c>
      <c r="BB590" s="436">
        <v>10</v>
      </c>
      <c r="BC590" s="437" t="str">
        <f t="shared" si="43"/>
        <v>5210</v>
      </c>
      <c r="BD590" s="436" t="s">
        <v>102</v>
      </c>
    </row>
    <row r="591" spans="52:56">
      <c r="AZ591" s="436">
        <v>5</v>
      </c>
      <c r="BA591" s="436">
        <v>2</v>
      </c>
      <c r="BB591" s="436">
        <v>9</v>
      </c>
      <c r="BC591" s="437" t="str">
        <f t="shared" si="43"/>
        <v>529</v>
      </c>
      <c r="BD591" s="436" t="s">
        <v>102</v>
      </c>
    </row>
    <row r="592" spans="52:56">
      <c r="AZ592" s="436">
        <v>5</v>
      </c>
      <c r="BA592" s="436">
        <v>2</v>
      </c>
      <c r="BB592" s="436">
        <v>8</v>
      </c>
      <c r="BC592" s="437" t="str">
        <f t="shared" si="43"/>
        <v>528</v>
      </c>
      <c r="BD592" s="436" t="s">
        <v>102</v>
      </c>
    </row>
    <row r="593" spans="52:56">
      <c r="AZ593" s="436">
        <v>5</v>
      </c>
      <c r="BA593" s="436">
        <v>2</v>
      </c>
      <c r="BB593" s="436">
        <v>7</v>
      </c>
      <c r="BC593" s="437" t="str">
        <f t="shared" si="43"/>
        <v>527</v>
      </c>
      <c r="BD593" s="436" t="s">
        <v>102</v>
      </c>
    </row>
    <row r="594" spans="52:56">
      <c r="AZ594" s="436">
        <v>5</v>
      </c>
      <c r="BA594" s="436">
        <v>2</v>
      </c>
      <c r="BB594" s="436">
        <v>6</v>
      </c>
      <c r="BC594" s="437" t="str">
        <f t="shared" si="43"/>
        <v>526</v>
      </c>
      <c r="BD594" s="436" t="s">
        <v>102</v>
      </c>
    </row>
    <row r="595" spans="52:56">
      <c r="AZ595" s="436">
        <v>5</v>
      </c>
      <c r="BA595" s="436">
        <v>2</v>
      </c>
      <c r="BB595" s="436">
        <v>5</v>
      </c>
      <c r="BC595" s="437" t="str">
        <f t="shared" si="43"/>
        <v>525</v>
      </c>
      <c r="BD595" s="436" t="s">
        <v>102</v>
      </c>
    </row>
    <row r="596" spans="52:56">
      <c r="AZ596" s="436">
        <v>5</v>
      </c>
      <c r="BA596" s="436">
        <v>2</v>
      </c>
      <c r="BB596" s="436">
        <v>4</v>
      </c>
      <c r="BC596" s="437" t="str">
        <f t="shared" si="43"/>
        <v>524</v>
      </c>
      <c r="BD596" s="436" t="s">
        <v>102</v>
      </c>
    </row>
    <row r="597" spans="52:56">
      <c r="AZ597" s="436">
        <v>5</v>
      </c>
      <c r="BA597" s="436">
        <v>2</v>
      </c>
      <c r="BB597" s="436">
        <v>3</v>
      </c>
      <c r="BC597" s="437" t="str">
        <f t="shared" si="43"/>
        <v>523</v>
      </c>
      <c r="BD597" s="436" t="s">
        <v>102</v>
      </c>
    </row>
    <row r="598" spans="52:56">
      <c r="AZ598" s="436">
        <v>5</v>
      </c>
      <c r="BA598" s="436">
        <v>2</v>
      </c>
      <c r="BB598" s="436">
        <v>2</v>
      </c>
      <c r="BC598" s="437" t="str">
        <f t="shared" si="43"/>
        <v>522</v>
      </c>
      <c r="BD598" s="436" t="s">
        <v>102</v>
      </c>
    </row>
    <row r="599" spans="52:56">
      <c r="AZ599" s="436">
        <v>5</v>
      </c>
      <c r="BA599" s="436">
        <v>2</v>
      </c>
      <c r="BB599" s="436">
        <v>1</v>
      </c>
      <c r="BC599" s="437" t="str">
        <f t="shared" si="43"/>
        <v>521</v>
      </c>
      <c r="BD599" s="436" t="s">
        <v>102</v>
      </c>
    </row>
    <row r="600" spans="52:56">
      <c r="AZ600" s="436">
        <v>5</v>
      </c>
      <c r="BA600" s="436">
        <v>1</v>
      </c>
      <c r="BB600" s="436">
        <v>10</v>
      </c>
      <c r="BC600" s="437" t="str">
        <f t="shared" si="43"/>
        <v>5110</v>
      </c>
      <c r="BD600" s="436" t="s">
        <v>102</v>
      </c>
    </row>
    <row r="601" spans="52:56">
      <c r="AZ601" s="436">
        <v>5</v>
      </c>
      <c r="BA601" s="436">
        <v>1</v>
      </c>
      <c r="BB601" s="436">
        <v>9</v>
      </c>
      <c r="BC601" s="437" t="str">
        <f t="shared" si="43"/>
        <v>519</v>
      </c>
      <c r="BD601" s="436" t="s">
        <v>102</v>
      </c>
    </row>
    <row r="602" spans="52:56">
      <c r="AZ602" s="436">
        <v>5</v>
      </c>
      <c r="BA602" s="436">
        <v>1</v>
      </c>
      <c r="BB602" s="436">
        <v>8</v>
      </c>
      <c r="BC602" s="437" t="str">
        <f t="shared" si="43"/>
        <v>518</v>
      </c>
      <c r="BD602" s="436" t="s">
        <v>102</v>
      </c>
    </row>
    <row r="603" spans="52:56">
      <c r="AZ603" s="436">
        <v>5</v>
      </c>
      <c r="BA603" s="436">
        <v>1</v>
      </c>
      <c r="BB603" s="436">
        <v>7</v>
      </c>
      <c r="BC603" s="437" t="str">
        <f t="shared" si="43"/>
        <v>517</v>
      </c>
      <c r="BD603" s="436" t="s">
        <v>102</v>
      </c>
    </row>
    <row r="604" spans="52:56">
      <c r="AZ604" s="436">
        <v>5</v>
      </c>
      <c r="BA604" s="436">
        <v>1</v>
      </c>
      <c r="BB604" s="436">
        <v>6</v>
      </c>
      <c r="BC604" s="437" t="str">
        <f t="shared" si="43"/>
        <v>516</v>
      </c>
      <c r="BD604" s="436" t="s">
        <v>102</v>
      </c>
    </row>
    <row r="605" spans="52:56">
      <c r="AZ605" s="436">
        <v>5</v>
      </c>
      <c r="BA605" s="436">
        <v>1</v>
      </c>
      <c r="BB605" s="436">
        <v>5</v>
      </c>
      <c r="BC605" s="437" t="str">
        <f t="shared" si="43"/>
        <v>515</v>
      </c>
      <c r="BD605" s="436" t="s">
        <v>102</v>
      </c>
    </row>
    <row r="606" spans="52:56">
      <c r="AZ606" s="436">
        <v>5</v>
      </c>
      <c r="BA606" s="436">
        <v>1</v>
      </c>
      <c r="BB606" s="436">
        <v>4</v>
      </c>
      <c r="BC606" s="437" t="str">
        <f t="shared" si="43"/>
        <v>514</v>
      </c>
      <c r="BD606" s="436" t="s">
        <v>102</v>
      </c>
    </row>
    <row r="607" spans="52:56">
      <c r="AZ607" s="436">
        <v>5</v>
      </c>
      <c r="BA607" s="436">
        <v>1</v>
      </c>
      <c r="BB607" s="436">
        <v>3</v>
      </c>
      <c r="BC607" s="437" t="str">
        <f t="shared" si="43"/>
        <v>513</v>
      </c>
      <c r="BD607" s="436" t="s">
        <v>102</v>
      </c>
    </row>
    <row r="608" spans="52:56">
      <c r="AZ608" s="436">
        <v>5</v>
      </c>
      <c r="BA608" s="436">
        <v>1</v>
      </c>
      <c r="BB608" s="436">
        <v>2</v>
      </c>
      <c r="BC608" s="437" t="str">
        <f t="shared" si="43"/>
        <v>512</v>
      </c>
      <c r="BD608" s="436" t="s">
        <v>102</v>
      </c>
    </row>
    <row r="609" spans="52:56">
      <c r="AZ609" s="436">
        <v>5</v>
      </c>
      <c r="BA609" s="436">
        <v>1</v>
      </c>
      <c r="BB609" s="436">
        <v>1</v>
      </c>
      <c r="BC609" s="437" t="str">
        <f t="shared" si="43"/>
        <v>511</v>
      </c>
      <c r="BD609" s="436" t="s">
        <v>102</v>
      </c>
    </row>
    <row r="610" spans="52:56">
      <c r="AZ610" s="436">
        <v>4</v>
      </c>
      <c r="BA610" s="436">
        <v>10</v>
      </c>
      <c r="BB610" s="436">
        <v>10</v>
      </c>
      <c r="BC610" s="437" t="str">
        <f t="shared" si="43"/>
        <v>41010</v>
      </c>
      <c r="BD610" s="436" t="s">
        <v>94</v>
      </c>
    </row>
    <row r="611" spans="52:56">
      <c r="AZ611" s="436">
        <v>4</v>
      </c>
      <c r="BA611" s="436">
        <v>10</v>
      </c>
      <c r="BB611" s="436">
        <v>9</v>
      </c>
      <c r="BC611" s="437" t="str">
        <f t="shared" si="43"/>
        <v>4109</v>
      </c>
      <c r="BD611" s="436" t="s">
        <v>94</v>
      </c>
    </row>
    <row r="612" spans="52:56">
      <c r="AZ612" s="436">
        <v>4</v>
      </c>
      <c r="BA612" s="436">
        <v>10</v>
      </c>
      <c r="BB612" s="436">
        <v>8</v>
      </c>
      <c r="BC612" s="437" t="str">
        <f t="shared" si="43"/>
        <v>4108</v>
      </c>
      <c r="BD612" s="436" t="s">
        <v>94</v>
      </c>
    </row>
    <row r="613" spans="52:56">
      <c r="AZ613" s="436">
        <v>4</v>
      </c>
      <c r="BA613" s="436">
        <v>10</v>
      </c>
      <c r="BB613" s="436">
        <v>7</v>
      </c>
      <c r="BC613" s="437" t="str">
        <f t="shared" si="43"/>
        <v>4107</v>
      </c>
      <c r="BD613" s="436" t="s">
        <v>94</v>
      </c>
    </row>
    <row r="614" spans="52:56">
      <c r="AZ614" s="436">
        <v>4</v>
      </c>
      <c r="BA614" s="436">
        <v>10</v>
      </c>
      <c r="BB614" s="436">
        <v>6</v>
      </c>
      <c r="BC614" s="437" t="str">
        <f t="shared" si="43"/>
        <v>4106</v>
      </c>
      <c r="BD614" s="436" t="s">
        <v>94</v>
      </c>
    </row>
    <row r="615" spans="52:56">
      <c r="AZ615" s="436">
        <v>4</v>
      </c>
      <c r="BA615" s="436">
        <v>10</v>
      </c>
      <c r="BB615" s="436">
        <v>5</v>
      </c>
      <c r="BC615" s="437" t="str">
        <f t="shared" si="43"/>
        <v>4105</v>
      </c>
      <c r="BD615" s="436" t="s">
        <v>94</v>
      </c>
    </row>
    <row r="616" spans="52:56">
      <c r="AZ616" s="436">
        <v>4</v>
      </c>
      <c r="BA616" s="436">
        <v>10</v>
      </c>
      <c r="BB616" s="436">
        <v>4</v>
      </c>
      <c r="BC616" s="437" t="str">
        <f t="shared" si="43"/>
        <v>4104</v>
      </c>
      <c r="BD616" s="436" t="s">
        <v>96</v>
      </c>
    </row>
    <row r="617" spans="52:56">
      <c r="AZ617" s="436">
        <v>4</v>
      </c>
      <c r="BA617" s="436">
        <v>10</v>
      </c>
      <c r="BB617" s="436">
        <v>3</v>
      </c>
      <c r="BC617" s="437" t="str">
        <f t="shared" si="43"/>
        <v>4103</v>
      </c>
      <c r="BD617" s="436" t="s">
        <v>96</v>
      </c>
    </row>
    <row r="618" spans="52:56">
      <c r="AZ618" s="436">
        <v>4</v>
      </c>
      <c r="BA618" s="436">
        <v>10</v>
      </c>
      <c r="BB618" s="436">
        <v>2</v>
      </c>
      <c r="BC618" s="437" t="str">
        <f t="shared" si="43"/>
        <v>4102</v>
      </c>
      <c r="BD618" s="436" t="s">
        <v>96</v>
      </c>
    </row>
    <row r="619" spans="52:56">
      <c r="AZ619" s="436">
        <v>4</v>
      </c>
      <c r="BA619" s="436">
        <v>10</v>
      </c>
      <c r="BB619" s="436">
        <v>1</v>
      </c>
      <c r="BC619" s="437" t="str">
        <f t="shared" si="43"/>
        <v>4101</v>
      </c>
      <c r="BD619" s="436" t="s">
        <v>96</v>
      </c>
    </row>
    <row r="620" spans="52:56">
      <c r="AZ620" s="436">
        <v>4</v>
      </c>
      <c r="BA620" s="436">
        <v>9</v>
      </c>
      <c r="BB620" s="436">
        <v>10</v>
      </c>
      <c r="BC620" s="437" t="str">
        <f t="shared" si="43"/>
        <v>4910</v>
      </c>
      <c r="BD620" s="436" t="s">
        <v>94</v>
      </c>
    </row>
    <row r="621" spans="52:56">
      <c r="AZ621" s="436">
        <v>4</v>
      </c>
      <c r="BA621" s="436">
        <v>9</v>
      </c>
      <c r="BB621" s="436">
        <v>9</v>
      </c>
      <c r="BC621" s="437" t="str">
        <f t="shared" si="43"/>
        <v>499</v>
      </c>
      <c r="BD621" s="436" t="s">
        <v>94</v>
      </c>
    </row>
    <row r="622" spans="52:56">
      <c r="AZ622" s="436">
        <v>4</v>
      </c>
      <c r="BA622" s="436">
        <v>9</v>
      </c>
      <c r="BB622" s="436">
        <v>8</v>
      </c>
      <c r="BC622" s="437" t="str">
        <f t="shared" si="43"/>
        <v>498</v>
      </c>
      <c r="BD622" s="436" t="s">
        <v>94</v>
      </c>
    </row>
    <row r="623" spans="52:56">
      <c r="AZ623" s="436">
        <v>4</v>
      </c>
      <c r="BA623" s="436">
        <v>9</v>
      </c>
      <c r="BB623" s="436">
        <v>7</v>
      </c>
      <c r="BC623" s="437" t="str">
        <f t="shared" si="43"/>
        <v>497</v>
      </c>
      <c r="BD623" s="436" t="s">
        <v>94</v>
      </c>
    </row>
    <row r="624" spans="52:56">
      <c r="AZ624" s="436">
        <v>4</v>
      </c>
      <c r="BA624" s="436">
        <v>9</v>
      </c>
      <c r="BB624" s="436">
        <v>6</v>
      </c>
      <c r="BC624" s="437" t="str">
        <f t="shared" si="43"/>
        <v>496</v>
      </c>
      <c r="BD624" s="436" t="s">
        <v>94</v>
      </c>
    </row>
    <row r="625" spans="52:56">
      <c r="AZ625" s="436">
        <v>4</v>
      </c>
      <c r="BA625" s="436">
        <v>9</v>
      </c>
      <c r="BB625" s="436">
        <v>5</v>
      </c>
      <c r="BC625" s="437" t="str">
        <f t="shared" si="43"/>
        <v>495</v>
      </c>
      <c r="BD625" s="436" t="s">
        <v>94</v>
      </c>
    </row>
    <row r="626" spans="52:56">
      <c r="AZ626" s="436">
        <v>4</v>
      </c>
      <c r="BA626" s="436">
        <v>9</v>
      </c>
      <c r="BB626" s="436">
        <v>4</v>
      </c>
      <c r="BC626" s="437" t="str">
        <f t="shared" si="43"/>
        <v>494</v>
      </c>
      <c r="BD626" s="436" t="s">
        <v>96</v>
      </c>
    </row>
    <row r="627" spans="52:56">
      <c r="AZ627" s="436">
        <v>4</v>
      </c>
      <c r="BA627" s="436">
        <v>9</v>
      </c>
      <c r="BB627" s="436">
        <v>3</v>
      </c>
      <c r="BC627" s="437" t="str">
        <f t="shared" si="43"/>
        <v>493</v>
      </c>
      <c r="BD627" s="436" t="s">
        <v>96</v>
      </c>
    </row>
    <row r="628" spans="52:56">
      <c r="AZ628" s="436">
        <v>4</v>
      </c>
      <c r="BA628" s="436">
        <v>9</v>
      </c>
      <c r="BB628" s="436">
        <v>2</v>
      </c>
      <c r="BC628" s="437" t="str">
        <f t="shared" si="43"/>
        <v>492</v>
      </c>
      <c r="BD628" s="436" t="s">
        <v>96</v>
      </c>
    </row>
    <row r="629" spans="52:56">
      <c r="AZ629" s="436">
        <v>4</v>
      </c>
      <c r="BA629" s="436">
        <v>9</v>
      </c>
      <c r="BB629" s="436">
        <v>1</v>
      </c>
      <c r="BC629" s="437" t="str">
        <f t="shared" si="43"/>
        <v>491</v>
      </c>
      <c r="BD629" s="436" t="s">
        <v>96</v>
      </c>
    </row>
    <row r="630" spans="52:56">
      <c r="AZ630" s="436">
        <v>4</v>
      </c>
      <c r="BA630" s="436">
        <v>8</v>
      </c>
      <c r="BB630" s="436">
        <v>10</v>
      </c>
      <c r="BC630" s="437" t="str">
        <f t="shared" si="43"/>
        <v>4810</v>
      </c>
      <c r="BD630" s="436" t="s">
        <v>94</v>
      </c>
    </row>
    <row r="631" spans="52:56">
      <c r="AZ631" s="436">
        <v>4</v>
      </c>
      <c r="BA631" s="436">
        <v>8</v>
      </c>
      <c r="BB631" s="436">
        <v>9</v>
      </c>
      <c r="BC631" s="437" t="str">
        <f t="shared" si="43"/>
        <v>489</v>
      </c>
      <c r="BD631" s="436" t="s">
        <v>94</v>
      </c>
    </row>
    <row r="632" spans="52:56">
      <c r="AZ632" s="436">
        <v>4</v>
      </c>
      <c r="BA632" s="436">
        <v>8</v>
      </c>
      <c r="BB632" s="436">
        <v>8</v>
      </c>
      <c r="BC632" s="437" t="str">
        <f t="shared" si="43"/>
        <v>488</v>
      </c>
      <c r="BD632" s="436" t="s">
        <v>94</v>
      </c>
    </row>
    <row r="633" spans="52:56">
      <c r="AZ633" s="436">
        <v>4</v>
      </c>
      <c r="BA633" s="436">
        <v>8</v>
      </c>
      <c r="BB633" s="436">
        <v>7</v>
      </c>
      <c r="BC633" s="437" t="str">
        <f t="shared" si="43"/>
        <v>487</v>
      </c>
      <c r="BD633" s="436" t="s">
        <v>94</v>
      </c>
    </row>
    <row r="634" spans="52:56">
      <c r="AZ634" s="436">
        <v>4</v>
      </c>
      <c r="BA634" s="436">
        <v>8</v>
      </c>
      <c r="BB634" s="436">
        <v>6</v>
      </c>
      <c r="BC634" s="437" t="str">
        <f t="shared" si="43"/>
        <v>486</v>
      </c>
      <c r="BD634" s="436" t="s">
        <v>94</v>
      </c>
    </row>
    <row r="635" spans="52:56">
      <c r="AZ635" s="436">
        <v>4</v>
      </c>
      <c r="BA635" s="436">
        <v>8</v>
      </c>
      <c r="BB635" s="436">
        <v>5</v>
      </c>
      <c r="BC635" s="437" t="str">
        <f t="shared" si="43"/>
        <v>485</v>
      </c>
      <c r="BD635" s="436" t="s">
        <v>94</v>
      </c>
    </row>
    <row r="636" spans="52:56">
      <c r="AZ636" s="436">
        <v>4</v>
      </c>
      <c r="BA636" s="436">
        <v>8</v>
      </c>
      <c r="BB636" s="436">
        <v>4</v>
      </c>
      <c r="BC636" s="437" t="str">
        <f t="shared" si="43"/>
        <v>484</v>
      </c>
      <c r="BD636" s="436" t="s">
        <v>96</v>
      </c>
    </row>
    <row r="637" spans="52:56">
      <c r="AZ637" s="436">
        <v>4</v>
      </c>
      <c r="BA637" s="436">
        <v>8</v>
      </c>
      <c r="BB637" s="436">
        <v>3</v>
      </c>
      <c r="BC637" s="437" t="str">
        <f t="shared" si="43"/>
        <v>483</v>
      </c>
      <c r="BD637" s="436" t="s">
        <v>96</v>
      </c>
    </row>
    <row r="638" spans="52:56">
      <c r="AZ638" s="436">
        <v>4</v>
      </c>
      <c r="BA638" s="436">
        <v>8</v>
      </c>
      <c r="BB638" s="436">
        <v>2</v>
      </c>
      <c r="BC638" s="437" t="str">
        <f t="shared" si="43"/>
        <v>482</v>
      </c>
      <c r="BD638" s="436" t="s">
        <v>96</v>
      </c>
    </row>
    <row r="639" spans="52:56">
      <c r="AZ639" s="436">
        <v>4</v>
      </c>
      <c r="BA639" s="436">
        <v>8</v>
      </c>
      <c r="BB639" s="436">
        <v>1</v>
      </c>
      <c r="BC639" s="437" t="str">
        <f t="shared" si="43"/>
        <v>481</v>
      </c>
      <c r="BD639" s="436" t="s">
        <v>96</v>
      </c>
    </row>
    <row r="640" spans="52:56">
      <c r="AZ640" s="436">
        <v>4</v>
      </c>
      <c r="BA640" s="436">
        <v>7</v>
      </c>
      <c r="BB640" s="436">
        <v>10</v>
      </c>
      <c r="BC640" s="437" t="str">
        <f t="shared" si="43"/>
        <v>4710</v>
      </c>
      <c r="BD640" s="436" t="s">
        <v>96</v>
      </c>
    </row>
    <row r="641" spans="52:56">
      <c r="AZ641" s="436">
        <v>4</v>
      </c>
      <c r="BA641" s="436">
        <v>7</v>
      </c>
      <c r="BB641" s="436">
        <v>9</v>
      </c>
      <c r="BC641" s="437" t="str">
        <f t="shared" si="43"/>
        <v>479</v>
      </c>
      <c r="BD641" s="436" t="s">
        <v>96</v>
      </c>
    </row>
    <row r="642" spans="52:56">
      <c r="AZ642" s="436">
        <v>4</v>
      </c>
      <c r="BA642" s="436">
        <v>7</v>
      </c>
      <c r="BB642" s="436">
        <v>8</v>
      </c>
      <c r="BC642" s="437" t="str">
        <f t="shared" si="43"/>
        <v>478</v>
      </c>
      <c r="BD642" s="436" t="s">
        <v>96</v>
      </c>
    </row>
    <row r="643" spans="52:56">
      <c r="AZ643" s="436">
        <v>4</v>
      </c>
      <c r="BA643" s="436">
        <v>7</v>
      </c>
      <c r="BB643" s="436">
        <v>7</v>
      </c>
      <c r="BC643" s="437" t="str">
        <f t="shared" si="43"/>
        <v>477</v>
      </c>
      <c r="BD643" s="436" t="s">
        <v>96</v>
      </c>
    </row>
    <row r="644" spans="52:56">
      <c r="AZ644" s="436">
        <v>4</v>
      </c>
      <c r="BA644" s="436">
        <v>7</v>
      </c>
      <c r="BB644" s="436">
        <v>6</v>
      </c>
      <c r="BC644" s="437" t="str">
        <f t="shared" si="43"/>
        <v>476</v>
      </c>
      <c r="BD644" s="436" t="s">
        <v>96</v>
      </c>
    </row>
    <row r="645" spans="52:56">
      <c r="AZ645" s="436">
        <v>4</v>
      </c>
      <c r="BA645" s="436">
        <v>7</v>
      </c>
      <c r="BB645" s="436">
        <v>5</v>
      </c>
      <c r="BC645" s="437" t="str">
        <f t="shared" si="43"/>
        <v>475</v>
      </c>
      <c r="BD645" s="436" t="s">
        <v>96</v>
      </c>
    </row>
    <row r="646" spans="52:56">
      <c r="AZ646" s="436">
        <v>4</v>
      </c>
      <c r="BA646" s="436">
        <v>7</v>
      </c>
      <c r="BB646" s="436">
        <v>4</v>
      </c>
      <c r="BC646" s="437" t="str">
        <f t="shared" si="43"/>
        <v>474</v>
      </c>
      <c r="BD646" s="436" t="s">
        <v>96</v>
      </c>
    </row>
    <row r="647" spans="52:56">
      <c r="AZ647" s="436">
        <v>4</v>
      </c>
      <c r="BA647" s="436">
        <v>7</v>
      </c>
      <c r="BB647" s="436">
        <v>3</v>
      </c>
      <c r="BC647" s="437" t="str">
        <f t="shared" si="43"/>
        <v>473</v>
      </c>
      <c r="BD647" s="436" t="s">
        <v>96</v>
      </c>
    </row>
    <row r="648" spans="52:56">
      <c r="AZ648" s="436">
        <v>4</v>
      </c>
      <c r="BA648" s="436">
        <v>7</v>
      </c>
      <c r="BB648" s="436">
        <v>2</v>
      </c>
      <c r="BC648" s="437" t="str">
        <f t="shared" si="43"/>
        <v>472</v>
      </c>
      <c r="BD648" s="436" t="s">
        <v>96</v>
      </c>
    </row>
    <row r="649" spans="52:56">
      <c r="AZ649" s="436">
        <v>4</v>
      </c>
      <c r="BA649" s="436">
        <v>7</v>
      </c>
      <c r="BB649" s="436">
        <v>1</v>
      </c>
      <c r="BC649" s="437" t="str">
        <f t="shared" si="43"/>
        <v>471</v>
      </c>
      <c r="BD649" s="436" t="s">
        <v>102</v>
      </c>
    </row>
    <row r="650" spans="52:56">
      <c r="AZ650" s="436">
        <v>4</v>
      </c>
      <c r="BA650" s="436">
        <v>6</v>
      </c>
      <c r="BB650" s="436">
        <v>10</v>
      </c>
      <c r="BC650" s="437" t="str">
        <f t="shared" si="43"/>
        <v>4610</v>
      </c>
      <c r="BD650" s="436" t="s">
        <v>96</v>
      </c>
    </row>
    <row r="651" spans="52:56">
      <c r="AZ651" s="436">
        <v>4</v>
      </c>
      <c r="BA651" s="436">
        <v>6</v>
      </c>
      <c r="BB651" s="436">
        <v>9</v>
      </c>
      <c r="BC651" s="437" t="str">
        <f t="shared" ref="BC651:BC714" si="44">AZ651&amp;BA651&amp;BB651</f>
        <v>469</v>
      </c>
      <c r="BD651" s="436" t="s">
        <v>96</v>
      </c>
    </row>
    <row r="652" spans="52:56">
      <c r="AZ652" s="436">
        <v>4</v>
      </c>
      <c r="BA652" s="436">
        <v>6</v>
      </c>
      <c r="BB652" s="436">
        <v>8</v>
      </c>
      <c r="BC652" s="437" t="str">
        <f t="shared" si="44"/>
        <v>468</v>
      </c>
      <c r="BD652" s="436" t="s">
        <v>96</v>
      </c>
    </row>
    <row r="653" spans="52:56">
      <c r="AZ653" s="436">
        <v>4</v>
      </c>
      <c r="BA653" s="436">
        <v>6</v>
      </c>
      <c r="BB653" s="436">
        <v>7</v>
      </c>
      <c r="BC653" s="437" t="str">
        <f t="shared" si="44"/>
        <v>467</v>
      </c>
      <c r="BD653" s="436" t="s">
        <v>96</v>
      </c>
    </row>
    <row r="654" spans="52:56">
      <c r="AZ654" s="436">
        <v>4</v>
      </c>
      <c r="BA654" s="436">
        <v>6</v>
      </c>
      <c r="BB654" s="436">
        <v>6</v>
      </c>
      <c r="BC654" s="437" t="str">
        <f t="shared" si="44"/>
        <v>466</v>
      </c>
      <c r="BD654" s="436" t="s">
        <v>96</v>
      </c>
    </row>
    <row r="655" spans="52:56">
      <c r="AZ655" s="436">
        <v>4</v>
      </c>
      <c r="BA655" s="436">
        <v>6</v>
      </c>
      <c r="BB655" s="436">
        <v>5</v>
      </c>
      <c r="BC655" s="437" t="str">
        <f t="shared" si="44"/>
        <v>465</v>
      </c>
      <c r="BD655" s="436" t="s">
        <v>96</v>
      </c>
    </row>
    <row r="656" spans="52:56">
      <c r="AZ656" s="436">
        <v>4</v>
      </c>
      <c r="BA656" s="436">
        <v>6</v>
      </c>
      <c r="BB656" s="436">
        <v>4</v>
      </c>
      <c r="BC656" s="437" t="str">
        <f t="shared" si="44"/>
        <v>464</v>
      </c>
      <c r="BD656" s="436" t="s">
        <v>96</v>
      </c>
    </row>
    <row r="657" spans="52:56">
      <c r="AZ657" s="436">
        <v>4</v>
      </c>
      <c r="BA657" s="436">
        <v>6</v>
      </c>
      <c r="BB657" s="436">
        <v>3</v>
      </c>
      <c r="BC657" s="437" t="str">
        <f t="shared" si="44"/>
        <v>463</v>
      </c>
      <c r="BD657" s="436" t="s">
        <v>96</v>
      </c>
    </row>
    <row r="658" spans="52:56">
      <c r="AZ658" s="436">
        <v>4</v>
      </c>
      <c r="BA658" s="436">
        <v>6</v>
      </c>
      <c r="BB658" s="436">
        <v>2</v>
      </c>
      <c r="BC658" s="437" t="str">
        <f t="shared" si="44"/>
        <v>462</v>
      </c>
      <c r="BD658" s="436" t="s">
        <v>96</v>
      </c>
    </row>
    <row r="659" spans="52:56">
      <c r="AZ659" s="436">
        <v>4</v>
      </c>
      <c r="BA659" s="436">
        <v>6</v>
      </c>
      <c r="BB659" s="436">
        <v>1</v>
      </c>
      <c r="BC659" s="437" t="str">
        <f t="shared" si="44"/>
        <v>461</v>
      </c>
      <c r="BD659" s="436" t="s">
        <v>102</v>
      </c>
    </row>
    <row r="660" spans="52:56">
      <c r="AZ660" s="436">
        <v>4</v>
      </c>
      <c r="BA660" s="436">
        <v>5</v>
      </c>
      <c r="BB660" s="436">
        <v>10</v>
      </c>
      <c r="BC660" s="437" t="str">
        <f t="shared" si="44"/>
        <v>4510</v>
      </c>
      <c r="BD660" s="436" t="s">
        <v>96</v>
      </c>
    </row>
    <row r="661" spans="52:56">
      <c r="AZ661" s="436">
        <v>4</v>
      </c>
      <c r="BA661" s="436">
        <v>5</v>
      </c>
      <c r="BB661" s="436">
        <v>9</v>
      </c>
      <c r="BC661" s="437" t="str">
        <f t="shared" si="44"/>
        <v>459</v>
      </c>
      <c r="BD661" s="436" t="s">
        <v>96</v>
      </c>
    </row>
    <row r="662" spans="52:56">
      <c r="AZ662" s="436">
        <v>4</v>
      </c>
      <c r="BA662" s="436">
        <v>5</v>
      </c>
      <c r="BB662" s="436">
        <v>8</v>
      </c>
      <c r="BC662" s="437" t="str">
        <f t="shared" si="44"/>
        <v>458</v>
      </c>
      <c r="BD662" s="436" t="s">
        <v>96</v>
      </c>
    </row>
    <row r="663" spans="52:56">
      <c r="AZ663" s="436">
        <v>4</v>
      </c>
      <c r="BA663" s="436">
        <v>5</v>
      </c>
      <c r="BB663" s="436">
        <v>7</v>
      </c>
      <c r="BC663" s="437" t="str">
        <f t="shared" si="44"/>
        <v>457</v>
      </c>
      <c r="BD663" s="436" t="s">
        <v>96</v>
      </c>
    </row>
    <row r="664" spans="52:56">
      <c r="AZ664" s="436">
        <v>4</v>
      </c>
      <c r="BA664" s="436">
        <v>5</v>
      </c>
      <c r="BB664" s="436">
        <v>6</v>
      </c>
      <c r="BC664" s="437" t="str">
        <f t="shared" si="44"/>
        <v>456</v>
      </c>
      <c r="BD664" s="436" t="s">
        <v>102</v>
      </c>
    </row>
    <row r="665" spans="52:56">
      <c r="AZ665" s="436">
        <v>4</v>
      </c>
      <c r="BA665" s="436">
        <v>5</v>
      </c>
      <c r="BB665" s="436">
        <v>5</v>
      </c>
      <c r="BC665" s="437" t="str">
        <f t="shared" si="44"/>
        <v>455</v>
      </c>
      <c r="BD665" s="436" t="s">
        <v>102</v>
      </c>
    </row>
    <row r="666" spans="52:56">
      <c r="AZ666" s="436">
        <v>4</v>
      </c>
      <c r="BA666" s="436">
        <v>5</v>
      </c>
      <c r="BB666" s="436">
        <v>4</v>
      </c>
      <c r="BC666" s="437" t="str">
        <f t="shared" si="44"/>
        <v>454</v>
      </c>
      <c r="BD666" s="436" t="s">
        <v>102</v>
      </c>
    </row>
    <row r="667" spans="52:56">
      <c r="AZ667" s="436">
        <v>4</v>
      </c>
      <c r="BA667" s="436">
        <v>5</v>
      </c>
      <c r="BB667" s="436">
        <v>3</v>
      </c>
      <c r="BC667" s="437" t="str">
        <f t="shared" si="44"/>
        <v>453</v>
      </c>
      <c r="BD667" s="436" t="s">
        <v>102</v>
      </c>
    </row>
    <row r="668" spans="52:56">
      <c r="AZ668" s="436">
        <v>4</v>
      </c>
      <c r="BA668" s="436">
        <v>5</v>
      </c>
      <c r="BB668" s="436">
        <v>2</v>
      </c>
      <c r="BC668" s="437" t="str">
        <f t="shared" si="44"/>
        <v>452</v>
      </c>
      <c r="BD668" s="436" t="s">
        <v>102</v>
      </c>
    </row>
    <row r="669" spans="52:56">
      <c r="AZ669" s="436">
        <v>4</v>
      </c>
      <c r="BA669" s="436">
        <v>5</v>
      </c>
      <c r="BB669" s="436">
        <v>1</v>
      </c>
      <c r="BC669" s="437" t="str">
        <f t="shared" si="44"/>
        <v>451</v>
      </c>
      <c r="BD669" s="436" t="s">
        <v>102</v>
      </c>
    </row>
    <row r="670" spans="52:56">
      <c r="AZ670" s="436">
        <v>4</v>
      </c>
      <c r="BA670" s="436">
        <v>4</v>
      </c>
      <c r="BB670" s="436">
        <v>10</v>
      </c>
      <c r="BC670" s="437" t="str">
        <f t="shared" si="44"/>
        <v>4410</v>
      </c>
      <c r="BD670" s="436" t="s">
        <v>96</v>
      </c>
    </row>
    <row r="671" spans="52:56">
      <c r="AZ671" s="436">
        <v>4</v>
      </c>
      <c r="BA671" s="436">
        <v>4</v>
      </c>
      <c r="BB671" s="436">
        <v>9</v>
      </c>
      <c r="BC671" s="437" t="str">
        <f t="shared" si="44"/>
        <v>449</v>
      </c>
      <c r="BD671" s="436" t="s">
        <v>96</v>
      </c>
    </row>
    <row r="672" spans="52:56">
      <c r="AZ672" s="436">
        <v>4</v>
      </c>
      <c r="BA672" s="436">
        <v>4</v>
      </c>
      <c r="BB672" s="436">
        <v>8</v>
      </c>
      <c r="BC672" s="437" t="str">
        <f t="shared" si="44"/>
        <v>448</v>
      </c>
      <c r="BD672" s="436" t="s">
        <v>96</v>
      </c>
    </row>
    <row r="673" spans="52:56">
      <c r="AZ673" s="436">
        <v>4</v>
      </c>
      <c r="BA673" s="436">
        <v>4</v>
      </c>
      <c r="BB673" s="436">
        <v>7</v>
      </c>
      <c r="BC673" s="437" t="str">
        <f t="shared" si="44"/>
        <v>447</v>
      </c>
      <c r="BD673" s="436" t="s">
        <v>96</v>
      </c>
    </row>
    <row r="674" spans="52:56">
      <c r="AZ674" s="436">
        <v>4</v>
      </c>
      <c r="BA674" s="436">
        <v>4</v>
      </c>
      <c r="BB674" s="436">
        <v>6</v>
      </c>
      <c r="BC674" s="437" t="str">
        <f t="shared" si="44"/>
        <v>446</v>
      </c>
      <c r="BD674" s="436" t="s">
        <v>102</v>
      </c>
    </row>
    <row r="675" spans="52:56">
      <c r="AZ675" s="436">
        <v>4</v>
      </c>
      <c r="BA675" s="436">
        <v>4</v>
      </c>
      <c r="BB675" s="436">
        <v>5</v>
      </c>
      <c r="BC675" s="437" t="str">
        <f t="shared" si="44"/>
        <v>445</v>
      </c>
      <c r="BD675" s="436" t="s">
        <v>102</v>
      </c>
    </row>
    <row r="676" spans="52:56">
      <c r="AZ676" s="436">
        <v>4</v>
      </c>
      <c r="BA676" s="436">
        <v>4</v>
      </c>
      <c r="BB676" s="436">
        <v>4</v>
      </c>
      <c r="BC676" s="437" t="str">
        <f t="shared" si="44"/>
        <v>444</v>
      </c>
      <c r="BD676" s="436" t="s">
        <v>102</v>
      </c>
    </row>
    <row r="677" spans="52:56">
      <c r="AZ677" s="436">
        <v>4</v>
      </c>
      <c r="BA677" s="436">
        <v>4</v>
      </c>
      <c r="BB677" s="436">
        <v>3</v>
      </c>
      <c r="BC677" s="437" t="str">
        <f t="shared" si="44"/>
        <v>443</v>
      </c>
      <c r="BD677" s="436" t="s">
        <v>102</v>
      </c>
    </row>
    <row r="678" spans="52:56">
      <c r="AZ678" s="436">
        <v>4</v>
      </c>
      <c r="BA678" s="436">
        <v>4</v>
      </c>
      <c r="BB678" s="436">
        <v>2</v>
      </c>
      <c r="BC678" s="437" t="str">
        <f t="shared" si="44"/>
        <v>442</v>
      </c>
      <c r="BD678" s="436" t="s">
        <v>102</v>
      </c>
    </row>
    <row r="679" spans="52:56">
      <c r="AZ679" s="436">
        <v>4</v>
      </c>
      <c r="BA679" s="436">
        <v>4</v>
      </c>
      <c r="BB679" s="436">
        <v>1</v>
      </c>
      <c r="BC679" s="437" t="str">
        <f t="shared" si="44"/>
        <v>441</v>
      </c>
      <c r="BD679" s="436" t="s">
        <v>102</v>
      </c>
    </row>
    <row r="680" spans="52:56">
      <c r="AZ680" s="436">
        <v>4</v>
      </c>
      <c r="BA680" s="436">
        <v>3</v>
      </c>
      <c r="BB680" s="436">
        <v>10</v>
      </c>
      <c r="BC680" s="437" t="str">
        <f t="shared" si="44"/>
        <v>4310</v>
      </c>
      <c r="BD680" s="436" t="s">
        <v>102</v>
      </c>
    </row>
    <row r="681" spans="52:56">
      <c r="AZ681" s="436">
        <v>4</v>
      </c>
      <c r="BA681" s="436">
        <v>3</v>
      </c>
      <c r="BB681" s="436">
        <v>9</v>
      </c>
      <c r="BC681" s="437" t="str">
        <f t="shared" si="44"/>
        <v>439</v>
      </c>
      <c r="BD681" s="436" t="s">
        <v>102</v>
      </c>
    </row>
    <row r="682" spans="52:56">
      <c r="AZ682" s="436">
        <v>4</v>
      </c>
      <c r="BA682" s="436">
        <v>3</v>
      </c>
      <c r="BB682" s="436">
        <v>8</v>
      </c>
      <c r="BC682" s="437" t="str">
        <f t="shared" si="44"/>
        <v>438</v>
      </c>
      <c r="BD682" s="436" t="s">
        <v>102</v>
      </c>
    </row>
    <row r="683" spans="52:56">
      <c r="AZ683" s="436">
        <v>4</v>
      </c>
      <c r="BA683" s="436">
        <v>3</v>
      </c>
      <c r="BB683" s="436">
        <v>7</v>
      </c>
      <c r="BC683" s="437" t="str">
        <f t="shared" si="44"/>
        <v>437</v>
      </c>
      <c r="BD683" s="436" t="s">
        <v>102</v>
      </c>
    </row>
    <row r="684" spans="52:56">
      <c r="AZ684" s="436">
        <v>4</v>
      </c>
      <c r="BA684" s="436">
        <v>3</v>
      </c>
      <c r="BB684" s="436">
        <v>6</v>
      </c>
      <c r="BC684" s="437" t="str">
        <f t="shared" si="44"/>
        <v>436</v>
      </c>
      <c r="BD684" s="436" t="s">
        <v>102</v>
      </c>
    </row>
    <row r="685" spans="52:56">
      <c r="AZ685" s="436">
        <v>4</v>
      </c>
      <c r="BA685" s="436">
        <v>3</v>
      </c>
      <c r="BB685" s="436">
        <v>5</v>
      </c>
      <c r="BC685" s="437" t="str">
        <f t="shared" si="44"/>
        <v>435</v>
      </c>
      <c r="BD685" s="436" t="s">
        <v>102</v>
      </c>
    </row>
    <row r="686" spans="52:56">
      <c r="AZ686" s="436">
        <v>4</v>
      </c>
      <c r="BA686" s="436">
        <v>3</v>
      </c>
      <c r="BB686" s="436">
        <v>4</v>
      </c>
      <c r="BC686" s="437" t="str">
        <f t="shared" si="44"/>
        <v>434</v>
      </c>
      <c r="BD686" s="436" t="s">
        <v>102</v>
      </c>
    </row>
    <row r="687" spans="52:56">
      <c r="AZ687" s="436">
        <v>4</v>
      </c>
      <c r="BA687" s="436">
        <v>3</v>
      </c>
      <c r="BB687" s="436">
        <v>3</v>
      </c>
      <c r="BC687" s="437" t="str">
        <f t="shared" si="44"/>
        <v>433</v>
      </c>
      <c r="BD687" s="436" t="s">
        <v>102</v>
      </c>
    </row>
    <row r="688" spans="52:56">
      <c r="AZ688" s="436">
        <v>4</v>
      </c>
      <c r="BA688" s="436">
        <v>3</v>
      </c>
      <c r="BB688" s="436">
        <v>2</v>
      </c>
      <c r="BC688" s="437" t="str">
        <f t="shared" si="44"/>
        <v>432</v>
      </c>
      <c r="BD688" s="436" t="s">
        <v>102</v>
      </c>
    </row>
    <row r="689" spans="52:56">
      <c r="AZ689" s="436">
        <v>4</v>
      </c>
      <c r="BA689" s="436">
        <v>3</v>
      </c>
      <c r="BB689" s="436">
        <v>1</v>
      </c>
      <c r="BC689" s="437" t="str">
        <f t="shared" si="44"/>
        <v>431</v>
      </c>
      <c r="BD689" s="436" t="s">
        <v>102</v>
      </c>
    </row>
    <row r="690" spans="52:56">
      <c r="AZ690" s="436">
        <v>4</v>
      </c>
      <c r="BA690" s="436">
        <v>2</v>
      </c>
      <c r="BB690" s="436">
        <v>10</v>
      </c>
      <c r="BC690" s="437" t="str">
        <f t="shared" si="44"/>
        <v>4210</v>
      </c>
      <c r="BD690" s="436" t="s">
        <v>102</v>
      </c>
    </row>
    <row r="691" spans="52:56">
      <c r="AZ691" s="436">
        <v>4</v>
      </c>
      <c r="BA691" s="436">
        <v>2</v>
      </c>
      <c r="BB691" s="436">
        <v>9</v>
      </c>
      <c r="BC691" s="437" t="str">
        <f t="shared" si="44"/>
        <v>429</v>
      </c>
      <c r="BD691" s="436" t="s">
        <v>102</v>
      </c>
    </row>
    <row r="692" spans="52:56">
      <c r="AZ692" s="436">
        <v>4</v>
      </c>
      <c r="BA692" s="436">
        <v>2</v>
      </c>
      <c r="BB692" s="436">
        <v>8</v>
      </c>
      <c r="BC692" s="437" t="str">
        <f t="shared" si="44"/>
        <v>428</v>
      </c>
      <c r="BD692" s="436" t="s">
        <v>102</v>
      </c>
    </row>
    <row r="693" spans="52:56">
      <c r="AZ693" s="436">
        <v>4</v>
      </c>
      <c r="BA693" s="436">
        <v>2</v>
      </c>
      <c r="BB693" s="436">
        <v>7</v>
      </c>
      <c r="BC693" s="437" t="str">
        <f t="shared" si="44"/>
        <v>427</v>
      </c>
      <c r="BD693" s="436" t="s">
        <v>102</v>
      </c>
    </row>
    <row r="694" spans="52:56">
      <c r="AZ694" s="436">
        <v>4</v>
      </c>
      <c r="BA694" s="436">
        <v>2</v>
      </c>
      <c r="BB694" s="436">
        <v>6</v>
      </c>
      <c r="BC694" s="437" t="str">
        <f t="shared" si="44"/>
        <v>426</v>
      </c>
      <c r="BD694" s="436" t="s">
        <v>102</v>
      </c>
    </row>
    <row r="695" spans="52:56">
      <c r="AZ695" s="436">
        <v>4</v>
      </c>
      <c r="BA695" s="436">
        <v>2</v>
      </c>
      <c r="BB695" s="436">
        <v>5</v>
      </c>
      <c r="BC695" s="437" t="str">
        <f t="shared" si="44"/>
        <v>425</v>
      </c>
      <c r="BD695" s="436" t="s">
        <v>102</v>
      </c>
    </row>
    <row r="696" spans="52:56">
      <c r="AZ696" s="436">
        <v>4</v>
      </c>
      <c r="BA696" s="436">
        <v>2</v>
      </c>
      <c r="BB696" s="436">
        <v>4</v>
      </c>
      <c r="BC696" s="437" t="str">
        <f t="shared" si="44"/>
        <v>424</v>
      </c>
      <c r="BD696" s="436" t="s">
        <v>102</v>
      </c>
    </row>
    <row r="697" spans="52:56">
      <c r="AZ697" s="436">
        <v>4</v>
      </c>
      <c r="BA697" s="436">
        <v>2</v>
      </c>
      <c r="BB697" s="436">
        <v>3</v>
      </c>
      <c r="BC697" s="437" t="str">
        <f t="shared" si="44"/>
        <v>423</v>
      </c>
      <c r="BD697" s="436" t="s">
        <v>102</v>
      </c>
    </row>
    <row r="698" spans="52:56">
      <c r="AZ698" s="436">
        <v>4</v>
      </c>
      <c r="BA698" s="436">
        <v>2</v>
      </c>
      <c r="BB698" s="436">
        <v>2</v>
      </c>
      <c r="BC698" s="437" t="str">
        <f t="shared" si="44"/>
        <v>422</v>
      </c>
      <c r="BD698" s="436" t="s">
        <v>102</v>
      </c>
    </row>
    <row r="699" spans="52:56">
      <c r="AZ699" s="436">
        <v>4</v>
      </c>
      <c r="BA699" s="436">
        <v>2</v>
      </c>
      <c r="BB699" s="436">
        <v>1</v>
      </c>
      <c r="BC699" s="437" t="str">
        <f t="shared" si="44"/>
        <v>421</v>
      </c>
      <c r="BD699" s="436" t="s">
        <v>102</v>
      </c>
    </row>
    <row r="700" spans="52:56">
      <c r="AZ700" s="436">
        <v>4</v>
      </c>
      <c r="BA700" s="436">
        <v>1</v>
      </c>
      <c r="BB700" s="436">
        <v>10</v>
      </c>
      <c r="BC700" s="437" t="str">
        <f t="shared" si="44"/>
        <v>4110</v>
      </c>
      <c r="BD700" s="436" t="s">
        <v>102</v>
      </c>
    </row>
    <row r="701" spans="52:56">
      <c r="AZ701" s="436">
        <v>4</v>
      </c>
      <c r="BA701" s="436">
        <v>1</v>
      </c>
      <c r="BB701" s="436">
        <v>9</v>
      </c>
      <c r="BC701" s="437" t="str">
        <f t="shared" si="44"/>
        <v>419</v>
      </c>
      <c r="BD701" s="436" t="s">
        <v>102</v>
      </c>
    </row>
    <row r="702" spans="52:56">
      <c r="AZ702" s="436">
        <v>4</v>
      </c>
      <c r="BA702" s="436">
        <v>1</v>
      </c>
      <c r="BB702" s="436">
        <v>8</v>
      </c>
      <c r="BC702" s="437" t="str">
        <f t="shared" si="44"/>
        <v>418</v>
      </c>
      <c r="BD702" s="436" t="s">
        <v>102</v>
      </c>
    </row>
    <row r="703" spans="52:56">
      <c r="AZ703" s="436">
        <v>4</v>
      </c>
      <c r="BA703" s="436">
        <v>1</v>
      </c>
      <c r="BB703" s="436">
        <v>7</v>
      </c>
      <c r="BC703" s="437" t="str">
        <f t="shared" si="44"/>
        <v>417</v>
      </c>
      <c r="BD703" s="436" t="s">
        <v>102</v>
      </c>
    </row>
    <row r="704" spans="52:56">
      <c r="AZ704" s="436">
        <v>4</v>
      </c>
      <c r="BA704" s="436">
        <v>1</v>
      </c>
      <c r="BB704" s="436">
        <v>6</v>
      </c>
      <c r="BC704" s="437" t="str">
        <f t="shared" si="44"/>
        <v>416</v>
      </c>
      <c r="BD704" s="436" t="s">
        <v>102</v>
      </c>
    </row>
    <row r="705" spans="52:56">
      <c r="AZ705" s="436">
        <v>4</v>
      </c>
      <c r="BA705" s="436">
        <v>1</v>
      </c>
      <c r="BB705" s="436">
        <v>5</v>
      </c>
      <c r="BC705" s="437" t="str">
        <f t="shared" si="44"/>
        <v>415</v>
      </c>
      <c r="BD705" s="436" t="s">
        <v>102</v>
      </c>
    </row>
    <row r="706" spans="52:56">
      <c r="AZ706" s="436">
        <v>4</v>
      </c>
      <c r="BA706" s="436">
        <v>1</v>
      </c>
      <c r="BB706" s="436">
        <v>4</v>
      </c>
      <c r="BC706" s="437" t="str">
        <f t="shared" si="44"/>
        <v>414</v>
      </c>
      <c r="BD706" s="436" t="s">
        <v>102</v>
      </c>
    </row>
    <row r="707" spans="52:56">
      <c r="AZ707" s="436">
        <v>4</v>
      </c>
      <c r="BA707" s="436">
        <v>1</v>
      </c>
      <c r="BB707" s="436">
        <v>3</v>
      </c>
      <c r="BC707" s="437" t="str">
        <f t="shared" si="44"/>
        <v>413</v>
      </c>
      <c r="BD707" s="436" t="s">
        <v>102</v>
      </c>
    </row>
    <row r="708" spans="52:56">
      <c r="AZ708" s="436">
        <v>4</v>
      </c>
      <c r="BA708" s="436">
        <v>1</v>
      </c>
      <c r="BB708" s="436">
        <v>2</v>
      </c>
      <c r="BC708" s="437" t="str">
        <f t="shared" si="44"/>
        <v>412</v>
      </c>
      <c r="BD708" s="436" t="s">
        <v>102</v>
      </c>
    </row>
    <row r="709" spans="52:56">
      <c r="AZ709" s="436">
        <v>4</v>
      </c>
      <c r="BA709" s="436">
        <v>1</v>
      </c>
      <c r="BB709" s="436">
        <v>1</v>
      </c>
      <c r="BC709" s="437" t="str">
        <f t="shared" si="44"/>
        <v>411</v>
      </c>
      <c r="BD709" s="436" t="s">
        <v>102</v>
      </c>
    </row>
    <row r="710" spans="52:56">
      <c r="AZ710" s="436">
        <v>3</v>
      </c>
      <c r="BA710" s="436">
        <v>10</v>
      </c>
      <c r="BB710" s="436">
        <v>10</v>
      </c>
      <c r="BC710" s="437" t="str">
        <f t="shared" si="44"/>
        <v>31010</v>
      </c>
      <c r="BD710" s="436" t="s">
        <v>96</v>
      </c>
    </row>
    <row r="711" spans="52:56">
      <c r="AZ711" s="436">
        <v>3</v>
      </c>
      <c r="BA711" s="436">
        <v>10</v>
      </c>
      <c r="BB711" s="436">
        <v>9</v>
      </c>
      <c r="BC711" s="437" t="str">
        <f t="shared" si="44"/>
        <v>3109</v>
      </c>
      <c r="BD711" s="436" t="s">
        <v>96</v>
      </c>
    </row>
    <row r="712" spans="52:56">
      <c r="AZ712" s="436">
        <v>3</v>
      </c>
      <c r="BA712" s="436">
        <v>10</v>
      </c>
      <c r="BB712" s="436">
        <v>8</v>
      </c>
      <c r="BC712" s="437" t="str">
        <f t="shared" si="44"/>
        <v>3108</v>
      </c>
      <c r="BD712" s="436" t="s">
        <v>96</v>
      </c>
    </row>
    <row r="713" spans="52:56">
      <c r="AZ713" s="436">
        <v>3</v>
      </c>
      <c r="BA713" s="436">
        <v>10</v>
      </c>
      <c r="BB713" s="436">
        <v>7</v>
      </c>
      <c r="BC713" s="437" t="str">
        <f t="shared" si="44"/>
        <v>3107</v>
      </c>
      <c r="BD713" s="436" t="s">
        <v>96</v>
      </c>
    </row>
    <row r="714" spans="52:56">
      <c r="AZ714" s="436">
        <v>3</v>
      </c>
      <c r="BA714" s="436">
        <v>10</v>
      </c>
      <c r="BB714" s="436">
        <v>6</v>
      </c>
      <c r="BC714" s="437" t="str">
        <f t="shared" si="44"/>
        <v>3106</v>
      </c>
      <c r="BD714" s="436" t="s">
        <v>96</v>
      </c>
    </row>
    <row r="715" spans="52:56">
      <c r="AZ715" s="436">
        <v>3</v>
      </c>
      <c r="BA715" s="436">
        <v>10</v>
      </c>
      <c r="BB715" s="436">
        <v>5</v>
      </c>
      <c r="BC715" s="437" t="str">
        <f t="shared" ref="BC715:BC778" si="45">AZ715&amp;BA715&amp;BB715</f>
        <v>3105</v>
      </c>
      <c r="BD715" s="436" t="s">
        <v>96</v>
      </c>
    </row>
    <row r="716" spans="52:56">
      <c r="AZ716" s="436">
        <v>3</v>
      </c>
      <c r="BA716" s="436">
        <v>10</v>
      </c>
      <c r="BB716" s="436">
        <v>4</v>
      </c>
      <c r="BC716" s="437" t="str">
        <f t="shared" si="45"/>
        <v>3104</v>
      </c>
      <c r="BD716" s="436" t="s">
        <v>102</v>
      </c>
    </row>
    <row r="717" spans="52:56">
      <c r="AZ717" s="436">
        <v>3</v>
      </c>
      <c r="BA717" s="436">
        <v>10</v>
      </c>
      <c r="BB717" s="436">
        <v>3</v>
      </c>
      <c r="BC717" s="437" t="str">
        <f t="shared" si="45"/>
        <v>3103</v>
      </c>
      <c r="BD717" s="436" t="s">
        <v>102</v>
      </c>
    </row>
    <row r="718" spans="52:56">
      <c r="AZ718" s="436">
        <v>3</v>
      </c>
      <c r="BA718" s="436">
        <v>10</v>
      </c>
      <c r="BB718" s="436">
        <v>2</v>
      </c>
      <c r="BC718" s="437" t="str">
        <f t="shared" si="45"/>
        <v>3102</v>
      </c>
      <c r="BD718" s="436" t="s">
        <v>102</v>
      </c>
    </row>
    <row r="719" spans="52:56">
      <c r="AZ719" s="436">
        <v>3</v>
      </c>
      <c r="BA719" s="436">
        <v>10</v>
      </c>
      <c r="BB719" s="436">
        <v>1</v>
      </c>
      <c r="BC719" s="437" t="str">
        <f t="shared" si="45"/>
        <v>3101</v>
      </c>
      <c r="BD719" s="436" t="s">
        <v>102</v>
      </c>
    </row>
    <row r="720" spans="52:56">
      <c r="AZ720" s="436">
        <v>3</v>
      </c>
      <c r="BA720" s="436">
        <v>9</v>
      </c>
      <c r="BB720" s="436">
        <v>10</v>
      </c>
      <c r="BC720" s="437" t="str">
        <f t="shared" si="45"/>
        <v>3910</v>
      </c>
      <c r="BD720" s="436" t="s">
        <v>96</v>
      </c>
    </row>
    <row r="721" spans="52:56">
      <c r="AZ721" s="436">
        <v>3</v>
      </c>
      <c r="BA721" s="436">
        <v>9</v>
      </c>
      <c r="BB721" s="436">
        <v>9</v>
      </c>
      <c r="BC721" s="437" t="str">
        <f t="shared" si="45"/>
        <v>399</v>
      </c>
      <c r="BD721" s="436" t="s">
        <v>96</v>
      </c>
    </row>
    <row r="722" spans="52:56">
      <c r="AZ722" s="436">
        <v>3</v>
      </c>
      <c r="BA722" s="436">
        <v>9</v>
      </c>
      <c r="BB722" s="436">
        <v>8</v>
      </c>
      <c r="BC722" s="437" t="str">
        <f t="shared" si="45"/>
        <v>398</v>
      </c>
      <c r="BD722" s="436" t="s">
        <v>96</v>
      </c>
    </row>
    <row r="723" spans="52:56">
      <c r="AZ723" s="436">
        <v>3</v>
      </c>
      <c r="BA723" s="436">
        <v>9</v>
      </c>
      <c r="BB723" s="436">
        <v>7</v>
      </c>
      <c r="BC723" s="437" t="str">
        <f t="shared" si="45"/>
        <v>397</v>
      </c>
      <c r="BD723" s="436" t="s">
        <v>96</v>
      </c>
    </row>
    <row r="724" spans="52:56">
      <c r="AZ724" s="436">
        <v>3</v>
      </c>
      <c r="BA724" s="436">
        <v>9</v>
      </c>
      <c r="BB724" s="436">
        <v>6</v>
      </c>
      <c r="BC724" s="437" t="str">
        <f t="shared" si="45"/>
        <v>396</v>
      </c>
      <c r="BD724" s="436" t="s">
        <v>96</v>
      </c>
    </row>
    <row r="725" spans="52:56">
      <c r="AZ725" s="436">
        <v>3</v>
      </c>
      <c r="BA725" s="436">
        <v>9</v>
      </c>
      <c r="BB725" s="436">
        <v>5</v>
      </c>
      <c r="BC725" s="437" t="str">
        <f t="shared" si="45"/>
        <v>395</v>
      </c>
      <c r="BD725" s="436" t="s">
        <v>96</v>
      </c>
    </row>
    <row r="726" spans="52:56">
      <c r="AZ726" s="436">
        <v>3</v>
      </c>
      <c r="BA726" s="436">
        <v>9</v>
      </c>
      <c r="BB726" s="436">
        <v>4</v>
      </c>
      <c r="BC726" s="437" t="str">
        <f t="shared" si="45"/>
        <v>394</v>
      </c>
      <c r="BD726" s="436" t="s">
        <v>102</v>
      </c>
    </row>
    <row r="727" spans="52:56">
      <c r="AZ727" s="436">
        <v>3</v>
      </c>
      <c r="BA727" s="436">
        <v>9</v>
      </c>
      <c r="BB727" s="436">
        <v>3</v>
      </c>
      <c r="BC727" s="437" t="str">
        <f t="shared" si="45"/>
        <v>393</v>
      </c>
      <c r="BD727" s="436" t="s">
        <v>102</v>
      </c>
    </row>
    <row r="728" spans="52:56">
      <c r="AZ728" s="436">
        <v>3</v>
      </c>
      <c r="BA728" s="436">
        <v>9</v>
      </c>
      <c r="BB728" s="436">
        <v>2</v>
      </c>
      <c r="BC728" s="437" t="str">
        <f t="shared" si="45"/>
        <v>392</v>
      </c>
      <c r="BD728" s="436" t="s">
        <v>102</v>
      </c>
    </row>
    <row r="729" spans="52:56">
      <c r="AZ729" s="436">
        <v>3</v>
      </c>
      <c r="BA729" s="436">
        <v>9</v>
      </c>
      <c r="BB729" s="436">
        <v>1</v>
      </c>
      <c r="BC729" s="437" t="str">
        <f t="shared" si="45"/>
        <v>391</v>
      </c>
      <c r="BD729" s="436" t="s">
        <v>102</v>
      </c>
    </row>
    <row r="730" spans="52:56">
      <c r="AZ730" s="436">
        <v>3</v>
      </c>
      <c r="BA730" s="436">
        <v>8</v>
      </c>
      <c r="BB730" s="436">
        <v>10</v>
      </c>
      <c r="BC730" s="437" t="str">
        <f t="shared" si="45"/>
        <v>3810</v>
      </c>
      <c r="BD730" s="436" t="s">
        <v>96</v>
      </c>
    </row>
    <row r="731" spans="52:56">
      <c r="AZ731" s="436">
        <v>3</v>
      </c>
      <c r="BA731" s="436">
        <v>8</v>
      </c>
      <c r="BB731" s="436">
        <v>9</v>
      </c>
      <c r="BC731" s="437" t="str">
        <f t="shared" si="45"/>
        <v>389</v>
      </c>
      <c r="BD731" s="436" t="s">
        <v>96</v>
      </c>
    </row>
    <row r="732" spans="52:56">
      <c r="AZ732" s="436">
        <v>3</v>
      </c>
      <c r="BA732" s="436">
        <v>8</v>
      </c>
      <c r="BB732" s="436">
        <v>8</v>
      </c>
      <c r="BC732" s="437" t="str">
        <f t="shared" si="45"/>
        <v>388</v>
      </c>
      <c r="BD732" s="436" t="s">
        <v>96</v>
      </c>
    </row>
    <row r="733" spans="52:56">
      <c r="AZ733" s="436">
        <v>3</v>
      </c>
      <c r="BA733" s="436">
        <v>8</v>
      </c>
      <c r="BB733" s="436">
        <v>7</v>
      </c>
      <c r="BC733" s="437" t="str">
        <f t="shared" si="45"/>
        <v>387</v>
      </c>
      <c r="BD733" s="436" t="s">
        <v>96</v>
      </c>
    </row>
    <row r="734" spans="52:56">
      <c r="AZ734" s="436">
        <v>3</v>
      </c>
      <c r="BA734" s="436">
        <v>8</v>
      </c>
      <c r="BB734" s="436">
        <v>6</v>
      </c>
      <c r="BC734" s="437" t="str">
        <f t="shared" si="45"/>
        <v>386</v>
      </c>
      <c r="BD734" s="436" t="s">
        <v>96</v>
      </c>
    </row>
    <row r="735" spans="52:56">
      <c r="AZ735" s="436">
        <v>3</v>
      </c>
      <c r="BA735" s="436">
        <v>8</v>
      </c>
      <c r="BB735" s="436">
        <v>5</v>
      </c>
      <c r="BC735" s="437" t="str">
        <f t="shared" si="45"/>
        <v>385</v>
      </c>
      <c r="BD735" s="436" t="s">
        <v>96</v>
      </c>
    </row>
    <row r="736" spans="52:56">
      <c r="AZ736" s="436">
        <v>3</v>
      </c>
      <c r="BA736" s="436">
        <v>8</v>
      </c>
      <c r="BB736" s="436">
        <v>4</v>
      </c>
      <c r="BC736" s="437" t="str">
        <f t="shared" si="45"/>
        <v>384</v>
      </c>
      <c r="BD736" s="436" t="s">
        <v>102</v>
      </c>
    </row>
    <row r="737" spans="52:56">
      <c r="AZ737" s="436">
        <v>3</v>
      </c>
      <c r="BA737" s="436">
        <v>8</v>
      </c>
      <c r="BB737" s="436">
        <v>3</v>
      </c>
      <c r="BC737" s="437" t="str">
        <f t="shared" si="45"/>
        <v>383</v>
      </c>
      <c r="BD737" s="436" t="s">
        <v>102</v>
      </c>
    </row>
    <row r="738" spans="52:56">
      <c r="AZ738" s="436">
        <v>3</v>
      </c>
      <c r="BA738" s="436">
        <v>8</v>
      </c>
      <c r="BB738" s="436">
        <v>2</v>
      </c>
      <c r="BC738" s="437" t="str">
        <f t="shared" si="45"/>
        <v>382</v>
      </c>
      <c r="BD738" s="436" t="s">
        <v>102</v>
      </c>
    </row>
    <row r="739" spans="52:56">
      <c r="AZ739" s="436">
        <v>3</v>
      </c>
      <c r="BA739" s="436">
        <v>8</v>
      </c>
      <c r="BB739" s="436">
        <v>1</v>
      </c>
      <c r="BC739" s="437" t="str">
        <f t="shared" si="45"/>
        <v>381</v>
      </c>
      <c r="BD739" s="436" t="s">
        <v>102</v>
      </c>
    </row>
    <row r="740" spans="52:56">
      <c r="AZ740" s="436">
        <v>3</v>
      </c>
      <c r="BA740" s="436">
        <v>7</v>
      </c>
      <c r="BB740" s="436">
        <v>10</v>
      </c>
      <c r="BC740" s="437" t="str">
        <f t="shared" si="45"/>
        <v>3710</v>
      </c>
      <c r="BD740" s="436" t="s">
        <v>96</v>
      </c>
    </row>
    <row r="741" spans="52:56">
      <c r="AZ741" s="436">
        <v>3</v>
      </c>
      <c r="BA741" s="436">
        <v>7</v>
      </c>
      <c r="BB741" s="436">
        <v>9</v>
      </c>
      <c r="BC741" s="437" t="str">
        <f t="shared" si="45"/>
        <v>379</v>
      </c>
      <c r="BD741" s="436" t="s">
        <v>96</v>
      </c>
    </row>
    <row r="742" spans="52:56">
      <c r="AZ742" s="436">
        <v>3</v>
      </c>
      <c r="BA742" s="436">
        <v>7</v>
      </c>
      <c r="BB742" s="436">
        <v>8</v>
      </c>
      <c r="BC742" s="437" t="str">
        <f t="shared" si="45"/>
        <v>378</v>
      </c>
      <c r="BD742" s="436" t="s">
        <v>96</v>
      </c>
    </row>
    <row r="743" spans="52:56">
      <c r="AZ743" s="436">
        <v>3</v>
      </c>
      <c r="BA743" s="436">
        <v>7</v>
      </c>
      <c r="BB743" s="436">
        <v>7</v>
      </c>
      <c r="BC743" s="437" t="str">
        <f t="shared" si="45"/>
        <v>377</v>
      </c>
      <c r="BD743" s="436" t="s">
        <v>96</v>
      </c>
    </row>
    <row r="744" spans="52:56">
      <c r="AZ744" s="436">
        <v>3</v>
      </c>
      <c r="BA744" s="436">
        <v>7</v>
      </c>
      <c r="BB744" s="436">
        <v>6</v>
      </c>
      <c r="BC744" s="437" t="str">
        <f t="shared" si="45"/>
        <v>376</v>
      </c>
      <c r="BD744" s="436" t="s">
        <v>96</v>
      </c>
    </row>
    <row r="745" spans="52:56">
      <c r="AZ745" s="436">
        <v>3</v>
      </c>
      <c r="BA745" s="436">
        <v>7</v>
      </c>
      <c r="BB745" s="436">
        <v>5</v>
      </c>
      <c r="BC745" s="437" t="str">
        <f t="shared" si="45"/>
        <v>375</v>
      </c>
      <c r="BD745" s="436" t="s">
        <v>96</v>
      </c>
    </row>
    <row r="746" spans="52:56">
      <c r="AZ746" s="436">
        <v>3</v>
      </c>
      <c r="BA746" s="436">
        <v>7</v>
      </c>
      <c r="BB746" s="436">
        <v>4</v>
      </c>
      <c r="BC746" s="437" t="str">
        <f t="shared" si="45"/>
        <v>374</v>
      </c>
      <c r="BD746" s="436" t="s">
        <v>102</v>
      </c>
    </row>
    <row r="747" spans="52:56">
      <c r="AZ747" s="436">
        <v>3</v>
      </c>
      <c r="BA747" s="436">
        <v>7</v>
      </c>
      <c r="BB747" s="436">
        <v>3</v>
      </c>
      <c r="BC747" s="437" t="str">
        <f t="shared" si="45"/>
        <v>373</v>
      </c>
      <c r="BD747" s="436" t="s">
        <v>102</v>
      </c>
    </row>
    <row r="748" spans="52:56">
      <c r="AZ748" s="436">
        <v>3</v>
      </c>
      <c r="BA748" s="436">
        <v>7</v>
      </c>
      <c r="BB748" s="436">
        <v>2</v>
      </c>
      <c r="BC748" s="437" t="str">
        <f t="shared" si="45"/>
        <v>372</v>
      </c>
      <c r="BD748" s="436" t="s">
        <v>102</v>
      </c>
    </row>
    <row r="749" spans="52:56">
      <c r="AZ749" s="436">
        <v>3</v>
      </c>
      <c r="BA749" s="436">
        <v>7</v>
      </c>
      <c r="BB749" s="436">
        <v>1</v>
      </c>
      <c r="BC749" s="437" t="str">
        <f t="shared" si="45"/>
        <v>371</v>
      </c>
      <c r="BD749" s="436" t="s">
        <v>102</v>
      </c>
    </row>
    <row r="750" spans="52:56">
      <c r="AZ750" s="436">
        <v>3</v>
      </c>
      <c r="BA750" s="436">
        <v>6</v>
      </c>
      <c r="BB750" s="436">
        <v>10</v>
      </c>
      <c r="BC750" s="437" t="str">
        <f t="shared" si="45"/>
        <v>3610</v>
      </c>
      <c r="BD750" s="436" t="s">
        <v>102</v>
      </c>
    </row>
    <row r="751" spans="52:56">
      <c r="AZ751" s="436">
        <v>3</v>
      </c>
      <c r="BA751" s="436">
        <v>6</v>
      </c>
      <c r="BB751" s="436">
        <v>9</v>
      </c>
      <c r="BC751" s="437" t="str">
        <f t="shared" si="45"/>
        <v>369</v>
      </c>
      <c r="BD751" s="436" t="s">
        <v>102</v>
      </c>
    </row>
    <row r="752" spans="52:56">
      <c r="AZ752" s="436">
        <v>3</v>
      </c>
      <c r="BA752" s="436">
        <v>6</v>
      </c>
      <c r="BB752" s="436">
        <v>8</v>
      </c>
      <c r="BC752" s="437" t="str">
        <f t="shared" si="45"/>
        <v>368</v>
      </c>
      <c r="BD752" s="436" t="s">
        <v>102</v>
      </c>
    </row>
    <row r="753" spans="52:56">
      <c r="AZ753" s="436">
        <v>3</v>
      </c>
      <c r="BA753" s="436">
        <v>6</v>
      </c>
      <c r="BB753" s="436">
        <v>7</v>
      </c>
      <c r="BC753" s="437" t="str">
        <f t="shared" si="45"/>
        <v>367</v>
      </c>
      <c r="BD753" s="436" t="s">
        <v>102</v>
      </c>
    </row>
    <row r="754" spans="52:56">
      <c r="AZ754" s="436">
        <v>3</v>
      </c>
      <c r="BA754" s="436">
        <v>6</v>
      </c>
      <c r="BB754" s="436">
        <v>6</v>
      </c>
      <c r="BC754" s="437" t="str">
        <f t="shared" si="45"/>
        <v>366</v>
      </c>
      <c r="BD754" s="436" t="s">
        <v>102</v>
      </c>
    </row>
    <row r="755" spans="52:56">
      <c r="AZ755" s="436">
        <v>3</v>
      </c>
      <c r="BA755" s="436">
        <v>6</v>
      </c>
      <c r="BB755" s="436">
        <v>5</v>
      </c>
      <c r="BC755" s="437" t="str">
        <f t="shared" si="45"/>
        <v>365</v>
      </c>
      <c r="BD755" s="436" t="s">
        <v>102</v>
      </c>
    </row>
    <row r="756" spans="52:56">
      <c r="AZ756" s="436">
        <v>3</v>
      </c>
      <c r="BA756" s="436">
        <v>6</v>
      </c>
      <c r="BB756" s="436">
        <v>4</v>
      </c>
      <c r="BC756" s="437" t="str">
        <f t="shared" si="45"/>
        <v>364</v>
      </c>
      <c r="BD756" s="436" t="s">
        <v>102</v>
      </c>
    </row>
    <row r="757" spans="52:56">
      <c r="AZ757" s="436">
        <v>3</v>
      </c>
      <c r="BA757" s="436">
        <v>6</v>
      </c>
      <c r="BB757" s="436">
        <v>3</v>
      </c>
      <c r="BC757" s="437" t="str">
        <f t="shared" si="45"/>
        <v>363</v>
      </c>
      <c r="BD757" s="436" t="s">
        <v>102</v>
      </c>
    </row>
    <row r="758" spans="52:56">
      <c r="AZ758" s="436">
        <v>3</v>
      </c>
      <c r="BA758" s="436">
        <v>6</v>
      </c>
      <c r="BB758" s="436">
        <v>2</v>
      </c>
      <c r="BC758" s="437" t="str">
        <f t="shared" si="45"/>
        <v>362</v>
      </c>
      <c r="BD758" s="436" t="s">
        <v>102</v>
      </c>
    </row>
    <row r="759" spans="52:56">
      <c r="AZ759" s="436">
        <v>3</v>
      </c>
      <c r="BA759" s="436">
        <v>6</v>
      </c>
      <c r="BB759" s="436">
        <v>1</v>
      </c>
      <c r="BC759" s="437" t="str">
        <f t="shared" si="45"/>
        <v>361</v>
      </c>
      <c r="BD759" s="436" t="s">
        <v>102</v>
      </c>
    </row>
    <row r="760" spans="52:56">
      <c r="AZ760" s="436">
        <v>3</v>
      </c>
      <c r="BA760" s="436">
        <v>5</v>
      </c>
      <c r="BB760" s="436">
        <v>10</v>
      </c>
      <c r="BC760" s="437" t="str">
        <f t="shared" si="45"/>
        <v>3510</v>
      </c>
      <c r="BD760" s="436" t="s">
        <v>102</v>
      </c>
    </row>
    <row r="761" spans="52:56">
      <c r="AZ761" s="436">
        <v>3</v>
      </c>
      <c r="BA761" s="436">
        <v>5</v>
      </c>
      <c r="BB761" s="436">
        <v>9</v>
      </c>
      <c r="BC761" s="437" t="str">
        <f t="shared" si="45"/>
        <v>359</v>
      </c>
      <c r="BD761" s="436" t="s">
        <v>102</v>
      </c>
    </row>
    <row r="762" spans="52:56">
      <c r="AZ762" s="436">
        <v>3</v>
      </c>
      <c r="BA762" s="436">
        <v>5</v>
      </c>
      <c r="BB762" s="436">
        <v>8</v>
      </c>
      <c r="BC762" s="437" t="str">
        <f t="shared" si="45"/>
        <v>358</v>
      </c>
      <c r="BD762" s="436" t="s">
        <v>102</v>
      </c>
    </row>
    <row r="763" spans="52:56">
      <c r="AZ763" s="436">
        <v>3</v>
      </c>
      <c r="BA763" s="436">
        <v>5</v>
      </c>
      <c r="BB763" s="436">
        <v>7</v>
      </c>
      <c r="BC763" s="437" t="str">
        <f t="shared" si="45"/>
        <v>357</v>
      </c>
      <c r="BD763" s="436" t="s">
        <v>102</v>
      </c>
    </row>
    <row r="764" spans="52:56">
      <c r="AZ764" s="436">
        <v>3</v>
      </c>
      <c r="BA764" s="436">
        <v>5</v>
      </c>
      <c r="BB764" s="436">
        <v>6</v>
      </c>
      <c r="BC764" s="437" t="str">
        <f t="shared" si="45"/>
        <v>356</v>
      </c>
      <c r="BD764" s="436" t="s">
        <v>102</v>
      </c>
    </row>
    <row r="765" spans="52:56">
      <c r="AZ765" s="436">
        <v>3</v>
      </c>
      <c r="BA765" s="436">
        <v>5</v>
      </c>
      <c r="BB765" s="436">
        <v>5</v>
      </c>
      <c r="BC765" s="437" t="str">
        <f t="shared" si="45"/>
        <v>355</v>
      </c>
      <c r="BD765" s="436" t="s">
        <v>102</v>
      </c>
    </row>
    <row r="766" spans="52:56">
      <c r="AZ766" s="436">
        <v>3</v>
      </c>
      <c r="BA766" s="436">
        <v>5</v>
      </c>
      <c r="BB766" s="436">
        <v>4</v>
      </c>
      <c r="BC766" s="437" t="str">
        <f t="shared" si="45"/>
        <v>354</v>
      </c>
      <c r="BD766" s="436" t="s">
        <v>102</v>
      </c>
    </row>
    <row r="767" spans="52:56">
      <c r="AZ767" s="436">
        <v>3</v>
      </c>
      <c r="BA767" s="436">
        <v>5</v>
      </c>
      <c r="BB767" s="436">
        <v>3</v>
      </c>
      <c r="BC767" s="437" t="str">
        <f t="shared" si="45"/>
        <v>353</v>
      </c>
      <c r="BD767" s="436" t="s">
        <v>102</v>
      </c>
    </row>
    <row r="768" spans="52:56">
      <c r="AZ768" s="436">
        <v>3</v>
      </c>
      <c r="BA768" s="436">
        <v>5</v>
      </c>
      <c r="BB768" s="436">
        <v>2</v>
      </c>
      <c r="BC768" s="437" t="str">
        <f t="shared" si="45"/>
        <v>352</v>
      </c>
      <c r="BD768" s="436" t="s">
        <v>102</v>
      </c>
    </row>
    <row r="769" spans="52:56">
      <c r="AZ769" s="436">
        <v>3</v>
      </c>
      <c r="BA769" s="436">
        <v>5</v>
      </c>
      <c r="BB769" s="436">
        <v>1</v>
      </c>
      <c r="BC769" s="437" t="str">
        <f t="shared" si="45"/>
        <v>351</v>
      </c>
      <c r="BD769" s="436" t="s">
        <v>102</v>
      </c>
    </row>
    <row r="770" spans="52:56">
      <c r="AZ770" s="436">
        <v>3</v>
      </c>
      <c r="BA770" s="436">
        <v>4</v>
      </c>
      <c r="BB770" s="436">
        <v>10</v>
      </c>
      <c r="BC770" s="437" t="str">
        <f t="shared" si="45"/>
        <v>3410</v>
      </c>
      <c r="BD770" s="436" t="s">
        <v>102</v>
      </c>
    </row>
    <row r="771" spans="52:56">
      <c r="AZ771" s="436">
        <v>3</v>
      </c>
      <c r="BA771" s="436">
        <v>4</v>
      </c>
      <c r="BB771" s="436">
        <v>9</v>
      </c>
      <c r="BC771" s="437" t="str">
        <f t="shared" si="45"/>
        <v>349</v>
      </c>
      <c r="BD771" s="436" t="s">
        <v>102</v>
      </c>
    </row>
    <row r="772" spans="52:56">
      <c r="AZ772" s="436">
        <v>3</v>
      </c>
      <c r="BA772" s="436">
        <v>4</v>
      </c>
      <c r="BB772" s="436">
        <v>8</v>
      </c>
      <c r="BC772" s="437" t="str">
        <f t="shared" si="45"/>
        <v>348</v>
      </c>
      <c r="BD772" s="436" t="s">
        <v>102</v>
      </c>
    </row>
    <row r="773" spans="52:56">
      <c r="AZ773" s="436">
        <v>3</v>
      </c>
      <c r="BA773" s="436">
        <v>4</v>
      </c>
      <c r="BB773" s="436">
        <v>7</v>
      </c>
      <c r="BC773" s="437" t="str">
        <f t="shared" si="45"/>
        <v>347</v>
      </c>
      <c r="BD773" s="436" t="s">
        <v>102</v>
      </c>
    </row>
    <row r="774" spans="52:56">
      <c r="AZ774" s="436">
        <v>3</v>
      </c>
      <c r="BA774" s="436">
        <v>4</v>
      </c>
      <c r="BB774" s="436">
        <v>6</v>
      </c>
      <c r="BC774" s="437" t="str">
        <f t="shared" si="45"/>
        <v>346</v>
      </c>
      <c r="BD774" s="436" t="s">
        <v>102</v>
      </c>
    </row>
    <row r="775" spans="52:56">
      <c r="AZ775" s="436">
        <v>3</v>
      </c>
      <c r="BA775" s="436">
        <v>4</v>
      </c>
      <c r="BB775" s="436">
        <v>5</v>
      </c>
      <c r="BC775" s="437" t="str">
        <f t="shared" si="45"/>
        <v>345</v>
      </c>
      <c r="BD775" s="436" t="s">
        <v>102</v>
      </c>
    </row>
    <row r="776" spans="52:56">
      <c r="AZ776" s="436">
        <v>3</v>
      </c>
      <c r="BA776" s="436">
        <v>4</v>
      </c>
      <c r="BB776" s="436">
        <v>4</v>
      </c>
      <c r="BC776" s="437" t="str">
        <f t="shared" si="45"/>
        <v>344</v>
      </c>
      <c r="BD776" s="436" t="s">
        <v>102</v>
      </c>
    </row>
    <row r="777" spans="52:56">
      <c r="AZ777" s="436">
        <v>3</v>
      </c>
      <c r="BA777" s="436">
        <v>4</v>
      </c>
      <c r="BB777" s="436">
        <v>3</v>
      </c>
      <c r="BC777" s="437" t="str">
        <f t="shared" si="45"/>
        <v>343</v>
      </c>
      <c r="BD777" s="436" t="s">
        <v>102</v>
      </c>
    </row>
    <row r="778" spans="52:56">
      <c r="AZ778" s="436">
        <v>3</v>
      </c>
      <c r="BA778" s="436">
        <v>4</v>
      </c>
      <c r="BB778" s="436">
        <v>2</v>
      </c>
      <c r="BC778" s="437" t="str">
        <f t="shared" si="45"/>
        <v>342</v>
      </c>
      <c r="BD778" s="436" t="s">
        <v>102</v>
      </c>
    </row>
    <row r="779" spans="52:56">
      <c r="AZ779" s="436">
        <v>3</v>
      </c>
      <c r="BA779" s="436">
        <v>4</v>
      </c>
      <c r="BB779" s="436">
        <v>1</v>
      </c>
      <c r="BC779" s="437" t="str">
        <f t="shared" ref="BC779:BC842" si="46">AZ779&amp;BA779&amp;BB779</f>
        <v>341</v>
      </c>
      <c r="BD779" s="436" t="s">
        <v>102</v>
      </c>
    </row>
    <row r="780" spans="52:56">
      <c r="AZ780" s="436">
        <v>3</v>
      </c>
      <c r="BA780" s="436">
        <v>3</v>
      </c>
      <c r="BB780" s="436">
        <v>10</v>
      </c>
      <c r="BC780" s="437" t="str">
        <f t="shared" si="46"/>
        <v>3310</v>
      </c>
      <c r="BD780" s="436" t="s">
        <v>102</v>
      </c>
    </row>
    <row r="781" spans="52:56">
      <c r="AZ781" s="436">
        <v>3</v>
      </c>
      <c r="BA781" s="436">
        <v>3</v>
      </c>
      <c r="BB781" s="436">
        <v>9</v>
      </c>
      <c r="BC781" s="437" t="str">
        <f t="shared" si="46"/>
        <v>339</v>
      </c>
      <c r="BD781" s="436" t="s">
        <v>102</v>
      </c>
    </row>
    <row r="782" spans="52:56">
      <c r="AZ782" s="436">
        <v>3</v>
      </c>
      <c r="BA782" s="436">
        <v>3</v>
      </c>
      <c r="BB782" s="436">
        <v>8</v>
      </c>
      <c r="BC782" s="437" t="str">
        <f t="shared" si="46"/>
        <v>338</v>
      </c>
      <c r="BD782" s="436" t="s">
        <v>102</v>
      </c>
    </row>
    <row r="783" spans="52:56">
      <c r="AZ783" s="436">
        <v>3</v>
      </c>
      <c r="BA783" s="436">
        <v>3</v>
      </c>
      <c r="BB783" s="436">
        <v>7</v>
      </c>
      <c r="BC783" s="437" t="str">
        <f t="shared" si="46"/>
        <v>337</v>
      </c>
      <c r="BD783" s="436" t="s">
        <v>102</v>
      </c>
    </row>
    <row r="784" spans="52:56">
      <c r="AZ784" s="436">
        <v>3</v>
      </c>
      <c r="BA784" s="436">
        <v>3</v>
      </c>
      <c r="BB784" s="436">
        <v>6</v>
      </c>
      <c r="BC784" s="437" t="str">
        <f t="shared" si="46"/>
        <v>336</v>
      </c>
      <c r="BD784" s="436" t="s">
        <v>102</v>
      </c>
    </row>
    <row r="785" spans="52:56">
      <c r="AZ785" s="436">
        <v>3</v>
      </c>
      <c r="BA785" s="436">
        <v>3</v>
      </c>
      <c r="BB785" s="436">
        <v>5</v>
      </c>
      <c r="BC785" s="437" t="str">
        <f t="shared" si="46"/>
        <v>335</v>
      </c>
      <c r="BD785" s="436" t="s">
        <v>102</v>
      </c>
    </row>
    <row r="786" spans="52:56">
      <c r="AZ786" s="436">
        <v>3</v>
      </c>
      <c r="BA786" s="436">
        <v>3</v>
      </c>
      <c r="BB786" s="436">
        <v>4</v>
      </c>
      <c r="BC786" s="437" t="str">
        <f t="shared" si="46"/>
        <v>334</v>
      </c>
      <c r="BD786" s="436" t="s">
        <v>102</v>
      </c>
    </row>
    <row r="787" spans="52:56">
      <c r="AZ787" s="436">
        <v>3</v>
      </c>
      <c r="BA787" s="436">
        <v>3</v>
      </c>
      <c r="BB787" s="436">
        <v>3</v>
      </c>
      <c r="BC787" s="437" t="str">
        <f t="shared" si="46"/>
        <v>333</v>
      </c>
      <c r="BD787" s="436" t="s">
        <v>102</v>
      </c>
    </row>
    <row r="788" spans="52:56">
      <c r="AZ788" s="436">
        <v>3</v>
      </c>
      <c r="BA788" s="436">
        <v>3</v>
      </c>
      <c r="BB788" s="436">
        <v>2</v>
      </c>
      <c r="BC788" s="437" t="str">
        <f t="shared" si="46"/>
        <v>332</v>
      </c>
      <c r="BD788" s="436" t="s">
        <v>102</v>
      </c>
    </row>
    <row r="789" spans="52:56">
      <c r="AZ789" s="436">
        <v>3</v>
      </c>
      <c r="BA789" s="436">
        <v>3</v>
      </c>
      <c r="BB789" s="436">
        <v>1</v>
      </c>
      <c r="BC789" s="437" t="str">
        <f t="shared" si="46"/>
        <v>331</v>
      </c>
      <c r="BD789" s="436" t="s">
        <v>102</v>
      </c>
    </row>
    <row r="790" spans="52:56">
      <c r="AZ790" s="436">
        <v>3</v>
      </c>
      <c r="BA790" s="436">
        <v>2</v>
      </c>
      <c r="BB790" s="436">
        <v>10</v>
      </c>
      <c r="BC790" s="437" t="str">
        <f t="shared" si="46"/>
        <v>3210</v>
      </c>
      <c r="BD790" s="436" t="s">
        <v>102</v>
      </c>
    </row>
    <row r="791" spans="52:56">
      <c r="AZ791" s="436">
        <v>3</v>
      </c>
      <c r="BA791" s="436">
        <v>2</v>
      </c>
      <c r="BB791" s="436">
        <v>9</v>
      </c>
      <c r="BC791" s="437" t="str">
        <f t="shared" si="46"/>
        <v>329</v>
      </c>
      <c r="BD791" s="436" t="s">
        <v>102</v>
      </c>
    </row>
    <row r="792" spans="52:56">
      <c r="AZ792" s="436">
        <v>3</v>
      </c>
      <c r="BA792" s="436">
        <v>2</v>
      </c>
      <c r="BB792" s="436">
        <v>8</v>
      </c>
      <c r="BC792" s="437" t="str">
        <f t="shared" si="46"/>
        <v>328</v>
      </c>
      <c r="BD792" s="436" t="s">
        <v>102</v>
      </c>
    </row>
    <row r="793" spans="52:56">
      <c r="AZ793" s="436">
        <v>3</v>
      </c>
      <c r="BA793" s="436">
        <v>2</v>
      </c>
      <c r="BB793" s="436">
        <v>7</v>
      </c>
      <c r="BC793" s="437" t="str">
        <f t="shared" si="46"/>
        <v>327</v>
      </c>
      <c r="BD793" s="436" t="s">
        <v>102</v>
      </c>
    </row>
    <row r="794" spans="52:56">
      <c r="AZ794" s="436">
        <v>3</v>
      </c>
      <c r="BA794" s="436">
        <v>2</v>
      </c>
      <c r="BB794" s="436">
        <v>6</v>
      </c>
      <c r="BC794" s="437" t="str">
        <f t="shared" si="46"/>
        <v>326</v>
      </c>
      <c r="BD794" s="436" t="s">
        <v>102</v>
      </c>
    </row>
    <row r="795" spans="52:56">
      <c r="AZ795" s="436">
        <v>3</v>
      </c>
      <c r="BA795" s="436">
        <v>2</v>
      </c>
      <c r="BB795" s="436">
        <v>5</v>
      </c>
      <c r="BC795" s="437" t="str">
        <f t="shared" si="46"/>
        <v>325</v>
      </c>
      <c r="BD795" s="436" t="s">
        <v>102</v>
      </c>
    </row>
    <row r="796" spans="52:56">
      <c r="AZ796" s="436">
        <v>3</v>
      </c>
      <c r="BA796" s="436">
        <v>2</v>
      </c>
      <c r="BB796" s="436">
        <v>4</v>
      </c>
      <c r="BC796" s="437" t="str">
        <f t="shared" si="46"/>
        <v>324</v>
      </c>
      <c r="BD796" s="436" t="s">
        <v>102</v>
      </c>
    </row>
    <row r="797" spans="52:56">
      <c r="AZ797" s="436">
        <v>3</v>
      </c>
      <c r="BA797" s="436">
        <v>2</v>
      </c>
      <c r="BB797" s="436">
        <v>3</v>
      </c>
      <c r="BC797" s="437" t="str">
        <f t="shared" si="46"/>
        <v>323</v>
      </c>
      <c r="BD797" s="436" t="s">
        <v>102</v>
      </c>
    </row>
    <row r="798" spans="52:56">
      <c r="AZ798" s="436">
        <v>3</v>
      </c>
      <c r="BA798" s="436">
        <v>2</v>
      </c>
      <c r="BB798" s="436">
        <v>2</v>
      </c>
      <c r="BC798" s="437" t="str">
        <f t="shared" si="46"/>
        <v>322</v>
      </c>
      <c r="BD798" s="436" t="s">
        <v>102</v>
      </c>
    </row>
    <row r="799" spans="52:56">
      <c r="AZ799" s="436">
        <v>3</v>
      </c>
      <c r="BA799" s="436">
        <v>2</v>
      </c>
      <c r="BB799" s="436">
        <v>1</v>
      </c>
      <c r="BC799" s="437" t="str">
        <f t="shared" si="46"/>
        <v>321</v>
      </c>
      <c r="BD799" s="436" t="s">
        <v>102</v>
      </c>
    </row>
    <row r="800" spans="52:56">
      <c r="AZ800" s="436">
        <v>3</v>
      </c>
      <c r="BA800" s="436">
        <v>1</v>
      </c>
      <c r="BB800" s="436">
        <v>10</v>
      </c>
      <c r="BC800" s="437" t="str">
        <f t="shared" si="46"/>
        <v>3110</v>
      </c>
      <c r="BD800" s="436" t="s">
        <v>102</v>
      </c>
    </row>
    <row r="801" spans="52:56">
      <c r="AZ801" s="436">
        <v>3</v>
      </c>
      <c r="BA801" s="436">
        <v>1</v>
      </c>
      <c r="BB801" s="436">
        <v>9</v>
      </c>
      <c r="BC801" s="437" t="str">
        <f t="shared" si="46"/>
        <v>319</v>
      </c>
      <c r="BD801" s="436" t="s">
        <v>102</v>
      </c>
    </row>
    <row r="802" spans="52:56">
      <c r="AZ802" s="436">
        <v>3</v>
      </c>
      <c r="BA802" s="436">
        <v>1</v>
      </c>
      <c r="BB802" s="436">
        <v>8</v>
      </c>
      <c r="BC802" s="437" t="str">
        <f t="shared" si="46"/>
        <v>318</v>
      </c>
      <c r="BD802" s="436" t="s">
        <v>102</v>
      </c>
    </row>
    <row r="803" spans="52:56">
      <c r="AZ803" s="436">
        <v>3</v>
      </c>
      <c r="BA803" s="436">
        <v>1</v>
      </c>
      <c r="BB803" s="436">
        <v>7</v>
      </c>
      <c r="BC803" s="437" t="str">
        <f t="shared" si="46"/>
        <v>317</v>
      </c>
      <c r="BD803" s="436" t="s">
        <v>102</v>
      </c>
    </row>
    <row r="804" spans="52:56">
      <c r="AZ804" s="436">
        <v>3</v>
      </c>
      <c r="BA804" s="436">
        <v>1</v>
      </c>
      <c r="BB804" s="436">
        <v>6</v>
      </c>
      <c r="BC804" s="437" t="str">
        <f t="shared" si="46"/>
        <v>316</v>
      </c>
      <c r="BD804" s="436" t="s">
        <v>102</v>
      </c>
    </row>
    <row r="805" spans="52:56">
      <c r="AZ805" s="436">
        <v>3</v>
      </c>
      <c r="BA805" s="436">
        <v>1</v>
      </c>
      <c r="BB805" s="436">
        <v>5</v>
      </c>
      <c r="BC805" s="437" t="str">
        <f t="shared" si="46"/>
        <v>315</v>
      </c>
      <c r="BD805" s="436" t="s">
        <v>102</v>
      </c>
    </row>
    <row r="806" spans="52:56">
      <c r="AZ806" s="436">
        <v>3</v>
      </c>
      <c r="BA806" s="436">
        <v>1</v>
      </c>
      <c r="BB806" s="436">
        <v>4</v>
      </c>
      <c r="BC806" s="437" t="str">
        <f t="shared" si="46"/>
        <v>314</v>
      </c>
      <c r="BD806" s="436" t="s">
        <v>102</v>
      </c>
    </row>
    <row r="807" spans="52:56">
      <c r="AZ807" s="436">
        <v>3</v>
      </c>
      <c r="BA807" s="436">
        <v>1</v>
      </c>
      <c r="BB807" s="436">
        <v>3</v>
      </c>
      <c r="BC807" s="437" t="str">
        <f t="shared" si="46"/>
        <v>313</v>
      </c>
      <c r="BD807" s="436" t="s">
        <v>102</v>
      </c>
    </row>
    <row r="808" spans="52:56">
      <c r="AZ808" s="436">
        <v>3</v>
      </c>
      <c r="BA808" s="436">
        <v>1</v>
      </c>
      <c r="BB808" s="436">
        <v>2</v>
      </c>
      <c r="BC808" s="437" t="str">
        <f t="shared" si="46"/>
        <v>312</v>
      </c>
      <c r="BD808" s="436" t="s">
        <v>102</v>
      </c>
    </row>
    <row r="809" spans="52:56">
      <c r="AZ809" s="436">
        <v>3</v>
      </c>
      <c r="BA809" s="436">
        <v>1</v>
      </c>
      <c r="BB809" s="436">
        <v>1</v>
      </c>
      <c r="BC809" s="437" t="str">
        <f t="shared" si="46"/>
        <v>311</v>
      </c>
      <c r="BD809" s="436" t="s">
        <v>102</v>
      </c>
    </row>
    <row r="810" spans="52:56">
      <c r="AZ810" s="436">
        <v>2</v>
      </c>
      <c r="BA810" s="436">
        <v>10</v>
      </c>
      <c r="BB810" s="436">
        <v>10</v>
      </c>
      <c r="BC810" s="437" t="str">
        <f t="shared" si="46"/>
        <v>21010</v>
      </c>
      <c r="BD810" s="436" t="s">
        <v>96</v>
      </c>
    </row>
    <row r="811" spans="52:56">
      <c r="AZ811" s="436">
        <v>2</v>
      </c>
      <c r="BA811" s="436">
        <v>10</v>
      </c>
      <c r="BB811" s="436">
        <v>9</v>
      </c>
      <c r="BC811" s="437" t="str">
        <f t="shared" si="46"/>
        <v>2109</v>
      </c>
      <c r="BD811" s="436" t="s">
        <v>96</v>
      </c>
    </row>
    <row r="812" spans="52:56">
      <c r="AZ812" s="436">
        <v>2</v>
      </c>
      <c r="BA812" s="436">
        <v>10</v>
      </c>
      <c r="BB812" s="436">
        <v>8</v>
      </c>
      <c r="BC812" s="437" t="str">
        <f t="shared" si="46"/>
        <v>2108</v>
      </c>
      <c r="BD812" s="436" t="s">
        <v>96</v>
      </c>
    </row>
    <row r="813" spans="52:56">
      <c r="AZ813" s="436">
        <v>2</v>
      </c>
      <c r="BA813" s="436">
        <v>10</v>
      </c>
      <c r="BB813" s="436">
        <v>7</v>
      </c>
      <c r="BC813" s="437" t="str">
        <f t="shared" si="46"/>
        <v>2107</v>
      </c>
      <c r="BD813" s="436" t="s">
        <v>96</v>
      </c>
    </row>
    <row r="814" spans="52:56">
      <c r="AZ814" s="436">
        <v>2</v>
      </c>
      <c r="BA814" s="436">
        <v>10</v>
      </c>
      <c r="BB814" s="436">
        <v>6</v>
      </c>
      <c r="BC814" s="437" t="str">
        <f t="shared" si="46"/>
        <v>2106</v>
      </c>
      <c r="BD814" s="436" t="s">
        <v>96</v>
      </c>
    </row>
    <row r="815" spans="52:56">
      <c r="AZ815" s="436">
        <v>2</v>
      </c>
      <c r="BA815" s="436">
        <v>10</v>
      </c>
      <c r="BB815" s="436">
        <v>5</v>
      </c>
      <c r="BC815" s="437" t="str">
        <f t="shared" si="46"/>
        <v>2105</v>
      </c>
      <c r="BD815" s="436" t="s">
        <v>96</v>
      </c>
    </row>
    <row r="816" spans="52:56">
      <c r="AZ816" s="436">
        <v>2</v>
      </c>
      <c r="BA816" s="436">
        <v>10</v>
      </c>
      <c r="BB816" s="436">
        <v>4</v>
      </c>
      <c r="BC816" s="437" t="str">
        <f t="shared" si="46"/>
        <v>2104</v>
      </c>
      <c r="BD816" s="436" t="s">
        <v>102</v>
      </c>
    </row>
    <row r="817" spans="52:56">
      <c r="AZ817" s="436">
        <v>2</v>
      </c>
      <c r="BA817" s="436">
        <v>10</v>
      </c>
      <c r="BB817" s="436">
        <v>3</v>
      </c>
      <c r="BC817" s="437" t="str">
        <f t="shared" si="46"/>
        <v>2103</v>
      </c>
      <c r="BD817" s="436" t="s">
        <v>102</v>
      </c>
    </row>
    <row r="818" spans="52:56">
      <c r="AZ818" s="436">
        <v>2</v>
      </c>
      <c r="BA818" s="436">
        <v>10</v>
      </c>
      <c r="BB818" s="436">
        <v>2</v>
      </c>
      <c r="BC818" s="437" t="str">
        <f t="shared" si="46"/>
        <v>2102</v>
      </c>
      <c r="BD818" s="436" t="s">
        <v>102</v>
      </c>
    </row>
    <row r="819" spans="52:56">
      <c r="AZ819" s="436">
        <v>2</v>
      </c>
      <c r="BA819" s="436">
        <v>10</v>
      </c>
      <c r="BB819" s="436">
        <v>1</v>
      </c>
      <c r="BC819" s="437" t="str">
        <f t="shared" si="46"/>
        <v>2101</v>
      </c>
      <c r="BD819" s="436" t="s">
        <v>102</v>
      </c>
    </row>
    <row r="820" spans="52:56">
      <c r="AZ820" s="436">
        <v>2</v>
      </c>
      <c r="BA820" s="436">
        <v>9</v>
      </c>
      <c r="BB820" s="436">
        <v>10</v>
      </c>
      <c r="BC820" s="437" t="str">
        <f t="shared" si="46"/>
        <v>2910</v>
      </c>
      <c r="BD820" s="436" t="s">
        <v>96</v>
      </c>
    </row>
    <row r="821" spans="52:56">
      <c r="AZ821" s="436">
        <v>2</v>
      </c>
      <c r="BA821" s="436">
        <v>9</v>
      </c>
      <c r="BB821" s="436">
        <v>9</v>
      </c>
      <c r="BC821" s="437" t="str">
        <f t="shared" si="46"/>
        <v>299</v>
      </c>
      <c r="BD821" s="436" t="s">
        <v>96</v>
      </c>
    </row>
    <row r="822" spans="52:56">
      <c r="AZ822" s="436">
        <v>2</v>
      </c>
      <c r="BA822" s="436">
        <v>9</v>
      </c>
      <c r="BB822" s="436">
        <v>8</v>
      </c>
      <c r="BC822" s="437" t="str">
        <f t="shared" si="46"/>
        <v>298</v>
      </c>
      <c r="BD822" s="436" t="s">
        <v>96</v>
      </c>
    </row>
    <row r="823" spans="52:56">
      <c r="AZ823" s="436">
        <v>2</v>
      </c>
      <c r="BA823" s="436">
        <v>9</v>
      </c>
      <c r="BB823" s="436">
        <v>7</v>
      </c>
      <c r="BC823" s="437" t="str">
        <f t="shared" si="46"/>
        <v>297</v>
      </c>
      <c r="BD823" s="436" t="s">
        <v>96</v>
      </c>
    </row>
    <row r="824" spans="52:56">
      <c r="AZ824" s="436">
        <v>2</v>
      </c>
      <c r="BA824" s="436">
        <v>9</v>
      </c>
      <c r="BB824" s="436">
        <v>6</v>
      </c>
      <c r="BC824" s="437" t="str">
        <f t="shared" si="46"/>
        <v>296</v>
      </c>
      <c r="BD824" s="436" t="s">
        <v>96</v>
      </c>
    </row>
    <row r="825" spans="52:56">
      <c r="AZ825" s="436">
        <v>2</v>
      </c>
      <c r="BA825" s="436">
        <v>9</v>
      </c>
      <c r="BB825" s="436">
        <v>5</v>
      </c>
      <c r="BC825" s="437" t="str">
        <f t="shared" si="46"/>
        <v>295</v>
      </c>
      <c r="BD825" s="436" t="s">
        <v>96</v>
      </c>
    </row>
    <row r="826" spans="52:56">
      <c r="AZ826" s="436">
        <v>2</v>
      </c>
      <c r="BA826" s="436">
        <v>9</v>
      </c>
      <c r="BB826" s="436">
        <v>4</v>
      </c>
      <c r="BC826" s="437" t="str">
        <f t="shared" si="46"/>
        <v>294</v>
      </c>
      <c r="BD826" s="436" t="s">
        <v>102</v>
      </c>
    </row>
    <row r="827" spans="52:56">
      <c r="AZ827" s="436">
        <v>2</v>
      </c>
      <c r="BA827" s="436">
        <v>9</v>
      </c>
      <c r="BB827" s="436">
        <v>3</v>
      </c>
      <c r="BC827" s="437" t="str">
        <f t="shared" si="46"/>
        <v>293</v>
      </c>
      <c r="BD827" s="436" t="s">
        <v>102</v>
      </c>
    </row>
    <row r="828" spans="52:56">
      <c r="AZ828" s="436">
        <v>2</v>
      </c>
      <c r="BA828" s="436">
        <v>9</v>
      </c>
      <c r="BB828" s="436">
        <v>2</v>
      </c>
      <c r="BC828" s="437" t="str">
        <f t="shared" si="46"/>
        <v>292</v>
      </c>
      <c r="BD828" s="436" t="s">
        <v>102</v>
      </c>
    </row>
    <row r="829" spans="52:56">
      <c r="AZ829" s="436">
        <v>2</v>
      </c>
      <c r="BA829" s="436">
        <v>9</v>
      </c>
      <c r="BB829" s="436">
        <v>1</v>
      </c>
      <c r="BC829" s="437" t="str">
        <f t="shared" si="46"/>
        <v>291</v>
      </c>
      <c r="BD829" s="436" t="s">
        <v>102</v>
      </c>
    </row>
    <row r="830" spans="52:56">
      <c r="AZ830" s="436">
        <v>2</v>
      </c>
      <c r="BA830" s="436">
        <v>8</v>
      </c>
      <c r="BB830" s="436">
        <v>10</v>
      </c>
      <c r="BC830" s="437" t="str">
        <f t="shared" si="46"/>
        <v>2810</v>
      </c>
      <c r="BD830" s="436" t="s">
        <v>96</v>
      </c>
    </row>
    <row r="831" spans="52:56">
      <c r="AZ831" s="436">
        <v>2</v>
      </c>
      <c r="BA831" s="436">
        <v>8</v>
      </c>
      <c r="BB831" s="436">
        <v>9</v>
      </c>
      <c r="BC831" s="437" t="str">
        <f t="shared" si="46"/>
        <v>289</v>
      </c>
      <c r="BD831" s="436" t="s">
        <v>96</v>
      </c>
    </row>
    <row r="832" spans="52:56">
      <c r="AZ832" s="436">
        <v>2</v>
      </c>
      <c r="BA832" s="436">
        <v>8</v>
      </c>
      <c r="BB832" s="436">
        <v>8</v>
      </c>
      <c r="BC832" s="437" t="str">
        <f t="shared" si="46"/>
        <v>288</v>
      </c>
      <c r="BD832" s="436" t="s">
        <v>96</v>
      </c>
    </row>
    <row r="833" spans="52:56">
      <c r="AZ833" s="436">
        <v>2</v>
      </c>
      <c r="BA833" s="436">
        <v>8</v>
      </c>
      <c r="BB833" s="436">
        <v>7</v>
      </c>
      <c r="BC833" s="437" t="str">
        <f t="shared" si="46"/>
        <v>287</v>
      </c>
      <c r="BD833" s="436" t="s">
        <v>96</v>
      </c>
    </row>
    <row r="834" spans="52:56">
      <c r="AZ834" s="436">
        <v>2</v>
      </c>
      <c r="BA834" s="436">
        <v>8</v>
      </c>
      <c r="BB834" s="436">
        <v>6</v>
      </c>
      <c r="BC834" s="437" t="str">
        <f t="shared" si="46"/>
        <v>286</v>
      </c>
      <c r="BD834" s="436" t="s">
        <v>96</v>
      </c>
    </row>
    <row r="835" spans="52:56">
      <c r="AZ835" s="436">
        <v>2</v>
      </c>
      <c r="BA835" s="436">
        <v>8</v>
      </c>
      <c r="BB835" s="436">
        <v>5</v>
      </c>
      <c r="BC835" s="437" t="str">
        <f t="shared" si="46"/>
        <v>285</v>
      </c>
      <c r="BD835" s="436" t="s">
        <v>96</v>
      </c>
    </row>
    <row r="836" spans="52:56">
      <c r="AZ836" s="436">
        <v>2</v>
      </c>
      <c r="BA836" s="436">
        <v>8</v>
      </c>
      <c r="BB836" s="436">
        <v>4</v>
      </c>
      <c r="BC836" s="437" t="str">
        <f t="shared" si="46"/>
        <v>284</v>
      </c>
      <c r="BD836" s="436" t="s">
        <v>102</v>
      </c>
    </row>
    <row r="837" spans="52:56">
      <c r="AZ837" s="436">
        <v>2</v>
      </c>
      <c r="BA837" s="436">
        <v>8</v>
      </c>
      <c r="BB837" s="436">
        <v>3</v>
      </c>
      <c r="BC837" s="437" t="str">
        <f t="shared" si="46"/>
        <v>283</v>
      </c>
      <c r="BD837" s="436" t="s">
        <v>102</v>
      </c>
    </row>
    <row r="838" spans="52:56">
      <c r="AZ838" s="436">
        <v>2</v>
      </c>
      <c r="BA838" s="436">
        <v>8</v>
      </c>
      <c r="BB838" s="436">
        <v>2</v>
      </c>
      <c r="BC838" s="437" t="str">
        <f t="shared" si="46"/>
        <v>282</v>
      </c>
      <c r="BD838" s="436" t="s">
        <v>102</v>
      </c>
    </row>
    <row r="839" spans="52:56">
      <c r="AZ839" s="436">
        <v>2</v>
      </c>
      <c r="BA839" s="436">
        <v>8</v>
      </c>
      <c r="BB839" s="436">
        <v>1</v>
      </c>
      <c r="BC839" s="437" t="str">
        <f t="shared" si="46"/>
        <v>281</v>
      </c>
      <c r="BD839" s="436" t="s">
        <v>102</v>
      </c>
    </row>
    <row r="840" spans="52:56">
      <c r="AZ840" s="436">
        <v>2</v>
      </c>
      <c r="BA840" s="436">
        <v>7</v>
      </c>
      <c r="BB840" s="436">
        <v>10</v>
      </c>
      <c r="BC840" s="437" t="str">
        <f t="shared" si="46"/>
        <v>2710</v>
      </c>
      <c r="BD840" s="436" t="s">
        <v>96</v>
      </c>
    </row>
    <row r="841" spans="52:56">
      <c r="AZ841" s="436">
        <v>2</v>
      </c>
      <c r="BA841" s="436">
        <v>7</v>
      </c>
      <c r="BB841" s="436">
        <v>9</v>
      </c>
      <c r="BC841" s="437" t="str">
        <f t="shared" si="46"/>
        <v>279</v>
      </c>
      <c r="BD841" s="436" t="s">
        <v>96</v>
      </c>
    </row>
    <row r="842" spans="52:56">
      <c r="AZ842" s="436">
        <v>2</v>
      </c>
      <c r="BA842" s="436">
        <v>7</v>
      </c>
      <c r="BB842" s="436">
        <v>8</v>
      </c>
      <c r="BC842" s="437" t="str">
        <f t="shared" si="46"/>
        <v>278</v>
      </c>
      <c r="BD842" s="436" t="s">
        <v>96</v>
      </c>
    </row>
    <row r="843" spans="52:56">
      <c r="AZ843" s="436">
        <v>2</v>
      </c>
      <c r="BA843" s="436">
        <v>7</v>
      </c>
      <c r="BB843" s="436">
        <v>7</v>
      </c>
      <c r="BC843" s="437" t="str">
        <f t="shared" ref="BC843:BC906" si="47">AZ843&amp;BA843&amp;BB843</f>
        <v>277</v>
      </c>
      <c r="BD843" s="436" t="s">
        <v>96</v>
      </c>
    </row>
    <row r="844" spans="52:56">
      <c r="AZ844" s="436">
        <v>2</v>
      </c>
      <c r="BA844" s="436">
        <v>7</v>
      </c>
      <c r="BB844" s="436">
        <v>6</v>
      </c>
      <c r="BC844" s="437" t="str">
        <f t="shared" si="47"/>
        <v>276</v>
      </c>
      <c r="BD844" s="436" t="s">
        <v>96</v>
      </c>
    </row>
    <row r="845" spans="52:56">
      <c r="AZ845" s="436">
        <v>2</v>
      </c>
      <c r="BA845" s="436">
        <v>7</v>
      </c>
      <c r="BB845" s="436">
        <v>5</v>
      </c>
      <c r="BC845" s="437" t="str">
        <f t="shared" si="47"/>
        <v>275</v>
      </c>
      <c r="BD845" s="436" t="s">
        <v>96</v>
      </c>
    </row>
    <row r="846" spans="52:56">
      <c r="AZ846" s="436">
        <v>2</v>
      </c>
      <c r="BA846" s="436">
        <v>7</v>
      </c>
      <c r="BB846" s="436">
        <v>4</v>
      </c>
      <c r="BC846" s="437" t="str">
        <f t="shared" si="47"/>
        <v>274</v>
      </c>
      <c r="BD846" s="436" t="s">
        <v>102</v>
      </c>
    </row>
    <row r="847" spans="52:56">
      <c r="AZ847" s="436">
        <v>2</v>
      </c>
      <c r="BA847" s="436">
        <v>7</v>
      </c>
      <c r="BB847" s="436">
        <v>3</v>
      </c>
      <c r="BC847" s="437" t="str">
        <f t="shared" si="47"/>
        <v>273</v>
      </c>
      <c r="BD847" s="436" t="s">
        <v>102</v>
      </c>
    </row>
    <row r="848" spans="52:56">
      <c r="AZ848" s="436">
        <v>2</v>
      </c>
      <c r="BA848" s="436">
        <v>7</v>
      </c>
      <c r="BB848" s="436">
        <v>2</v>
      </c>
      <c r="BC848" s="437" t="str">
        <f t="shared" si="47"/>
        <v>272</v>
      </c>
      <c r="BD848" s="436" t="s">
        <v>102</v>
      </c>
    </row>
    <row r="849" spans="52:56">
      <c r="AZ849" s="436">
        <v>2</v>
      </c>
      <c r="BA849" s="436">
        <v>7</v>
      </c>
      <c r="BB849" s="436">
        <v>1</v>
      </c>
      <c r="BC849" s="437" t="str">
        <f t="shared" si="47"/>
        <v>271</v>
      </c>
      <c r="BD849" s="436" t="s">
        <v>102</v>
      </c>
    </row>
    <row r="850" spans="52:56">
      <c r="AZ850" s="436">
        <v>2</v>
      </c>
      <c r="BA850" s="436">
        <v>6</v>
      </c>
      <c r="BB850" s="436">
        <v>10</v>
      </c>
      <c r="BC850" s="437" t="str">
        <f t="shared" si="47"/>
        <v>2610</v>
      </c>
      <c r="BD850" s="436" t="s">
        <v>102</v>
      </c>
    </row>
    <row r="851" spans="52:56">
      <c r="AZ851" s="436">
        <v>2</v>
      </c>
      <c r="BA851" s="436">
        <v>6</v>
      </c>
      <c r="BB851" s="436">
        <v>9</v>
      </c>
      <c r="BC851" s="437" t="str">
        <f t="shared" si="47"/>
        <v>269</v>
      </c>
      <c r="BD851" s="436" t="s">
        <v>102</v>
      </c>
    </row>
    <row r="852" spans="52:56">
      <c r="AZ852" s="436">
        <v>2</v>
      </c>
      <c r="BA852" s="436">
        <v>6</v>
      </c>
      <c r="BB852" s="436">
        <v>8</v>
      </c>
      <c r="BC852" s="437" t="str">
        <f t="shared" si="47"/>
        <v>268</v>
      </c>
      <c r="BD852" s="436" t="s">
        <v>102</v>
      </c>
    </row>
    <row r="853" spans="52:56">
      <c r="AZ853" s="436">
        <v>2</v>
      </c>
      <c r="BA853" s="436">
        <v>6</v>
      </c>
      <c r="BB853" s="436">
        <v>7</v>
      </c>
      <c r="BC853" s="437" t="str">
        <f t="shared" si="47"/>
        <v>267</v>
      </c>
      <c r="BD853" s="436" t="s">
        <v>102</v>
      </c>
    </row>
    <row r="854" spans="52:56">
      <c r="AZ854" s="436">
        <v>2</v>
      </c>
      <c r="BA854" s="436">
        <v>6</v>
      </c>
      <c r="BB854" s="436">
        <v>6</v>
      </c>
      <c r="BC854" s="437" t="str">
        <f t="shared" si="47"/>
        <v>266</v>
      </c>
      <c r="BD854" s="436" t="s">
        <v>102</v>
      </c>
    </row>
    <row r="855" spans="52:56">
      <c r="AZ855" s="436">
        <v>2</v>
      </c>
      <c r="BA855" s="436">
        <v>6</v>
      </c>
      <c r="BB855" s="436">
        <v>5</v>
      </c>
      <c r="BC855" s="437" t="str">
        <f t="shared" si="47"/>
        <v>265</v>
      </c>
      <c r="BD855" s="436" t="s">
        <v>102</v>
      </c>
    </row>
    <row r="856" spans="52:56">
      <c r="AZ856" s="436">
        <v>2</v>
      </c>
      <c r="BA856" s="436">
        <v>6</v>
      </c>
      <c r="BB856" s="436">
        <v>4</v>
      </c>
      <c r="BC856" s="437" t="str">
        <f t="shared" si="47"/>
        <v>264</v>
      </c>
      <c r="BD856" s="436" t="s">
        <v>102</v>
      </c>
    </row>
    <row r="857" spans="52:56">
      <c r="AZ857" s="436">
        <v>2</v>
      </c>
      <c r="BA857" s="436">
        <v>6</v>
      </c>
      <c r="BB857" s="436">
        <v>3</v>
      </c>
      <c r="BC857" s="437" t="str">
        <f t="shared" si="47"/>
        <v>263</v>
      </c>
      <c r="BD857" s="436" t="s">
        <v>102</v>
      </c>
    </row>
    <row r="858" spans="52:56">
      <c r="AZ858" s="436">
        <v>2</v>
      </c>
      <c r="BA858" s="436">
        <v>6</v>
      </c>
      <c r="BB858" s="436">
        <v>2</v>
      </c>
      <c r="BC858" s="437" t="str">
        <f t="shared" si="47"/>
        <v>262</v>
      </c>
      <c r="BD858" s="436" t="s">
        <v>102</v>
      </c>
    </row>
    <row r="859" spans="52:56">
      <c r="AZ859" s="436">
        <v>2</v>
      </c>
      <c r="BA859" s="436">
        <v>6</v>
      </c>
      <c r="BB859" s="436">
        <v>1</v>
      </c>
      <c r="BC859" s="437" t="str">
        <f t="shared" si="47"/>
        <v>261</v>
      </c>
      <c r="BD859" s="436" t="s">
        <v>102</v>
      </c>
    </row>
    <row r="860" spans="52:56">
      <c r="AZ860" s="436">
        <v>2</v>
      </c>
      <c r="BA860" s="436">
        <v>5</v>
      </c>
      <c r="BB860" s="436">
        <v>10</v>
      </c>
      <c r="BC860" s="437" t="str">
        <f t="shared" si="47"/>
        <v>2510</v>
      </c>
      <c r="BD860" s="436" t="s">
        <v>102</v>
      </c>
    </row>
    <row r="861" spans="52:56">
      <c r="AZ861" s="436">
        <v>2</v>
      </c>
      <c r="BA861" s="436">
        <v>5</v>
      </c>
      <c r="BB861" s="436">
        <v>9</v>
      </c>
      <c r="BC861" s="437" t="str">
        <f t="shared" si="47"/>
        <v>259</v>
      </c>
      <c r="BD861" s="436" t="s">
        <v>102</v>
      </c>
    </row>
    <row r="862" spans="52:56">
      <c r="AZ862" s="436">
        <v>2</v>
      </c>
      <c r="BA862" s="436">
        <v>5</v>
      </c>
      <c r="BB862" s="436">
        <v>8</v>
      </c>
      <c r="BC862" s="437" t="str">
        <f t="shared" si="47"/>
        <v>258</v>
      </c>
      <c r="BD862" s="436" t="s">
        <v>102</v>
      </c>
    </row>
    <row r="863" spans="52:56">
      <c r="AZ863" s="436">
        <v>2</v>
      </c>
      <c r="BA863" s="436">
        <v>5</v>
      </c>
      <c r="BB863" s="436">
        <v>7</v>
      </c>
      <c r="BC863" s="437" t="str">
        <f t="shared" si="47"/>
        <v>257</v>
      </c>
      <c r="BD863" s="436" t="s">
        <v>102</v>
      </c>
    </row>
    <row r="864" spans="52:56">
      <c r="AZ864" s="436">
        <v>2</v>
      </c>
      <c r="BA864" s="436">
        <v>5</v>
      </c>
      <c r="BB864" s="436">
        <v>6</v>
      </c>
      <c r="BC864" s="437" t="str">
        <f t="shared" si="47"/>
        <v>256</v>
      </c>
      <c r="BD864" s="436" t="s">
        <v>102</v>
      </c>
    </row>
    <row r="865" spans="52:56">
      <c r="AZ865" s="436">
        <v>2</v>
      </c>
      <c r="BA865" s="436">
        <v>5</v>
      </c>
      <c r="BB865" s="436">
        <v>5</v>
      </c>
      <c r="BC865" s="437" t="str">
        <f t="shared" si="47"/>
        <v>255</v>
      </c>
      <c r="BD865" s="436" t="s">
        <v>102</v>
      </c>
    </row>
    <row r="866" spans="52:56">
      <c r="AZ866" s="436">
        <v>2</v>
      </c>
      <c r="BA866" s="436">
        <v>5</v>
      </c>
      <c r="BB866" s="436">
        <v>4</v>
      </c>
      <c r="BC866" s="437" t="str">
        <f t="shared" si="47"/>
        <v>254</v>
      </c>
      <c r="BD866" s="436" t="s">
        <v>102</v>
      </c>
    </row>
    <row r="867" spans="52:56">
      <c r="AZ867" s="436">
        <v>2</v>
      </c>
      <c r="BA867" s="436">
        <v>5</v>
      </c>
      <c r="BB867" s="436">
        <v>3</v>
      </c>
      <c r="BC867" s="437" t="str">
        <f t="shared" si="47"/>
        <v>253</v>
      </c>
      <c r="BD867" s="436" t="s">
        <v>102</v>
      </c>
    </row>
    <row r="868" spans="52:56">
      <c r="AZ868" s="436">
        <v>2</v>
      </c>
      <c r="BA868" s="436">
        <v>5</v>
      </c>
      <c r="BB868" s="436">
        <v>2</v>
      </c>
      <c r="BC868" s="437" t="str">
        <f t="shared" si="47"/>
        <v>252</v>
      </c>
      <c r="BD868" s="436" t="s">
        <v>102</v>
      </c>
    </row>
    <row r="869" spans="52:56">
      <c r="AZ869" s="436">
        <v>2</v>
      </c>
      <c r="BA869" s="436">
        <v>5</v>
      </c>
      <c r="BB869" s="436">
        <v>1</v>
      </c>
      <c r="BC869" s="437" t="str">
        <f t="shared" si="47"/>
        <v>251</v>
      </c>
      <c r="BD869" s="436" t="s">
        <v>102</v>
      </c>
    </row>
    <row r="870" spans="52:56">
      <c r="AZ870" s="436">
        <v>2</v>
      </c>
      <c r="BA870" s="436">
        <v>4</v>
      </c>
      <c r="BB870" s="436">
        <v>10</v>
      </c>
      <c r="BC870" s="437" t="str">
        <f t="shared" si="47"/>
        <v>2410</v>
      </c>
      <c r="BD870" s="436" t="s">
        <v>102</v>
      </c>
    </row>
    <row r="871" spans="52:56">
      <c r="AZ871" s="436">
        <v>2</v>
      </c>
      <c r="BA871" s="436">
        <v>4</v>
      </c>
      <c r="BB871" s="436">
        <v>9</v>
      </c>
      <c r="BC871" s="437" t="str">
        <f t="shared" si="47"/>
        <v>249</v>
      </c>
      <c r="BD871" s="436" t="s">
        <v>102</v>
      </c>
    </row>
    <row r="872" spans="52:56">
      <c r="AZ872" s="436">
        <v>2</v>
      </c>
      <c r="BA872" s="436">
        <v>4</v>
      </c>
      <c r="BB872" s="436">
        <v>8</v>
      </c>
      <c r="BC872" s="437" t="str">
        <f t="shared" si="47"/>
        <v>248</v>
      </c>
      <c r="BD872" s="436" t="s">
        <v>102</v>
      </c>
    </row>
    <row r="873" spans="52:56">
      <c r="AZ873" s="436">
        <v>2</v>
      </c>
      <c r="BA873" s="436">
        <v>4</v>
      </c>
      <c r="BB873" s="436">
        <v>7</v>
      </c>
      <c r="BC873" s="437" t="str">
        <f t="shared" si="47"/>
        <v>247</v>
      </c>
      <c r="BD873" s="436" t="s">
        <v>102</v>
      </c>
    </row>
    <row r="874" spans="52:56">
      <c r="AZ874" s="436">
        <v>2</v>
      </c>
      <c r="BA874" s="436">
        <v>4</v>
      </c>
      <c r="BB874" s="436">
        <v>6</v>
      </c>
      <c r="BC874" s="437" t="str">
        <f t="shared" si="47"/>
        <v>246</v>
      </c>
      <c r="BD874" s="436" t="s">
        <v>102</v>
      </c>
    </row>
    <row r="875" spans="52:56">
      <c r="AZ875" s="436">
        <v>2</v>
      </c>
      <c r="BA875" s="436">
        <v>4</v>
      </c>
      <c r="BB875" s="436">
        <v>5</v>
      </c>
      <c r="BC875" s="437" t="str">
        <f t="shared" si="47"/>
        <v>245</v>
      </c>
      <c r="BD875" s="436" t="s">
        <v>102</v>
      </c>
    </row>
    <row r="876" spans="52:56">
      <c r="AZ876" s="436">
        <v>2</v>
      </c>
      <c r="BA876" s="436">
        <v>4</v>
      </c>
      <c r="BB876" s="436">
        <v>4</v>
      </c>
      <c r="BC876" s="437" t="str">
        <f t="shared" si="47"/>
        <v>244</v>
      </c>
      <c r="BD876" s="436" t="s">
        <v>102</v>
      </c>
    </row>
    <row r="877" spans="52:56">
      <c r="AZ877" s="436">
        <v>2</v>
      </c>
      <c r="BA877" s="436">
        <v>4</v>
      </c>
      <c r="BB877" s="436">
        <v>3</v>
      </c>
      <c r="BC877" s="437" t="str">
        <f t="shared" si="47"/>
        <v>243</v>
      </c>
      <c r="BD877" s="436" t="s">
        <v>102</v>
      </c>
    </row>
    <row r="878" spans="52:56">
      <c r="AZ878" s="436">
        <v>2</v>
      </c>
      <c r="BA878" s="436">
        <v>4</v>
      </c>
      <c r="BB878" s="436">
        <v>2</v>
      </c>
      <c r="BC878" s="437" t="str">
        <f t="shared" si="47"/>
        <v>242</v>
      </c>
      <c r="BD878" s="436" t="s">
        <v>102</v>
      </c>
    </row>
    <row r="879" spans="52:56">
      <c r="AZ879" s="436">
        <v>2</v>
      </c>
      <c r="BA879" s="436">
        <v>4</v>
      </c>
      <c r="BB879" s="436">
        <v>1</v>
      </c>
      <c r="BC879" s="437" t="str">
        <f t="shared" si="47"/>
        <v>241</v>
      </c>
      <c r="BD879" s="436" t="s">
        <v>102</v>
      </c>
    </row>
    <row r="880" spans="52:56">
      <c r="AZ880" s="436">
        <v>2</v>
      </c>
      <c r="BA880" s="436">
        <v>3</v>
      </c>
      <c r="BB880" s="436">
        <v>10</v>
      </c>
      <c r="BC880" s="437" t="str">
        <f t="shared" si="47"/>
        <v>2310</v>
      </c>
      <c r="BD880" s="436" t="s">
        <v>102</v>
      </c>
    </row>
    <row r="881" spans="52:56">
      <c r="AZ881" s="436">
        <v>2</v>
      </c>
      <c r="BA881" s="436">
        <v>3</v>
      </c>
      <c r="BB881" s="436">
        <v>9</v>
      </c>
      <c r="BC881" s="437" t="str">
        <f t="shared" si="47"/>
        <v>239</v>
      </c>
      <c r="BD881" s="436" t="s">
        <v>102</v>
      </c>
    </row>
    <row r="882" spans="52:56">
      <c r="AZ882" s="436">
        <v>2</v>
      </c>
      <c r="BA882" s="436">
        <v>3</v>
      </c>
      <c r="BB882" s="436">
        <v>8</v>
      </c>
      <c r="BC882" s="437" t="str">
        <f t="shared" si="47"/>
        <v>238</v>
      </c>
      <c r="BD882" s="436" t="s">
        <v>102</v>
      </c>
    </row>
    <row r="883" spans="52:56">
      <c r="AZ883" s="436">
        <v>2</v>
      </c>
      <c r="BA883" s="436">
        <v>3</v>
      </c>
      <c r="BB883" s="436">
        <v>7</v>
      </c>
      <c r="BC883" s="437" t="str">
        <f t="shared" si="47"/>
        <v>237</v>
      </c>
      <c r="BD883" s="436" t="s">
        <v>102</v>
      </c>
    </row>
    <row r="884" spans="52:56">
      <c r="AZ884" s="436">
        <v>2</v>
      </c>
      <c r="BA884" s="436">
        <v>3</v>
      </c>
      <c r="BB884" s="436">
        <v>6</v>
      </c>
      <c r="BC884" s="437" t="str">
        <f t="shared" si="47"/>
        <v>236</v>
      </c>
      <c r="BD884" s="436" t="s">
        <v>102</v>
      </c>
    </row>
    <row r="885" spans="52:56">
      <c r="AZ885" s="436">
        <v>2</v>
      </c>
      <c r="BA885" s="436">
        <v>3</v>
      </c>
      <c r="BB885" s="436">
        <v>5</v>
      </c>
      <c r="BC885" s="437" t="str">
        <f t="shared" si="47"/>
        <v>235</v>
      </c>
      <c r="BD885" s="436" t="s">
        <v>102</v>
      </c>
    </row>
    <row r="886" spans="52:56">
      <c r="AZ886" s="436">
        <v>2</v>
      </c>
      <c r="BA886" s="436">
        <v>3</v>
      </c>
      <c r="BB886" s="436">
        <v>4</v>
      </c>
      <c r="BC886" s="437" t="str">
        <f t="shared" si="47"/>
        <v>234</v>
      </c>
      <c r="BD886" s="436" t="s">
        <v>102</v>
      </c>
    </row>
    <row r="887" spans="52:56">
      <c r="AZ887" s="436">
        <v>2</v>
      </c>
      <c r="BA887" s="436">
        <v>3</v>
      </c>
      <c r="BB887" s="436">
        <v>3</v>
      </c>
      <c r="BC887" s="437" t="str">
        <f t="shared" si="47"/>
        <v>233</v>
      </c>
      <c r="BD887" s="436" t="s">
        <v>102</v>
      </c>
    </row>
    <row r="888" spans="52:56">
      <c r="AZ888" s="436">
        <v>2</v>
      </c>
      <c r="BA888" s="436">
        <v>3</v>
      </c>
      <c r="BB888" s="436">
        <v>2</v>
      </c>
      <c r="BC888" s="437" t="str">
        <f t="shared" si="47"/>
        <v>232</v>
      </c>
      <c r="BD888" s="436" t="s">
        <v>102</v>
      </c>
    </row>
    <row r="889" spans="52:56">
      <c r="AZ889" s="436">
        <v>2</v>
      </c>
      <c r="BA889" s="436">
        <v>3</v>
      </c>
      <c r="BB889" s="436">
        <v>1</v>
      </c>
      <c r="BC889" s="437" t="str">
        <f t="shared" si="47"/>
        <v>231</v>
      </c>
      <c r="BD889" s="436" t="s">
        <v>102</v>
      </c>
    </row>
    <row r="890" spans="52:56">
      <c r="AZ890" s="436">
        <v>2</v>
      </c>
      <c r="BA890" s="436">
        <v>2</v>
      </c>
      <c r="BB890" s="436">
        <v>10</v>
      </c>
      <c r="BC890" s="437" t="str">
        <f t="shared" si="47"/>
        <v>2210</v>
      </c>
      <c r="BD890" s="436" t="s">
        <v>102</v>
      </c>
    </row>
    <row r="891" spans="52:56">
      <c r="AZ891" s="436">
        <v>2</v>
      </c>
      <c r="BA891" s="436">
        <v>2</v>
      </c>
      <c r="BB891" s="436">
        <v>9</v>
      </c>
      <c r="BC891" s="437" t="str">
        <f t="shared" si="47"/>
        <v>229</v>
      </c>
      <c r="BD891" s="436" t="s">
        <v>102</v>
      </c>
    </row>
    <row r="892" spans="52:56">
      <c r="AZ892" s="436">
        <v>2</v>
      </c>
      <c r="BA892" s="436">
        <v>2</v>
      </c>
      <c r="BB892" s="436">
        <v>8</v>
      </c>
      <c r="BC892" s="437" t="str">
        <f t="shared" si="47"/>
        <v>228</v>
      </c>
      <c r="BD892" s="436" t="s">
        <v>102</v>
      </c>
    </row>
    <row r="893" spans="52:56">
      <c r="AZ893" s="436">
        <v>2</v>
      </c>
      <c r="BA893" s="436">
        <v>2</v>
      </c>
      <c r="BB893" s="436">
        <v>7</v>
      </c>
      <c r="BC893" s="437" t="str">
        <f t="shared" si="47"/>
        <v>227</v>
      </c>
      <c r="BD893" s="436" t="s">
        <v>102</v>
      </c>
    </row>
    <row r="894" spans="52:56">
      <c r="AZ894" s="436">
        <v>2</v>
      </c>
      <c r="BA894" s="436">
        <v>2</v>
      </c>
      <c r="BB894" s="436">
        <v>6</v>
      </c>
      <c r="BC894" s="437" t="str">
        <f t="shared" si="47"/>
        <v>226</v>
      </c>
      <c r="BD894" s="436" t="s">
        <v>102</v>
      </c>
    </row>
    <row r="895" spans="52:56">
      <c r="AZ895" s="436">
        <v>2</v>
      </c>
      <c r="BA895" s="436">
        <v>2</v>
      </c>
      <c r="BB895" s="436">
        <v>5</v>
      </c>
      <c r="BC895" s="437" t="str">
        <f t="shared" si="47"/>
        <v>225</v>
      </c>
      <c r="BD895" s="436" t="s">
        <v>102</v>
      </c>
    </row>
    <row r="896" spans="52:56">
      <c r="AZ896" s="436">
        <v>2</v>
      </c>
      <c r="BA896" s="436">
        <v>2</v>
      </c>
      <c r="BB896" s="436">
        <v>4</v>
      </c>
      <c r="BC896" s="437" t="str">
        <f t="shared" si="47"/>
        <v>224</v>
      </c>
      <c r="BD896" s="436" t="s">
        <v>102</v>
      </c>
    </row>
    <row r="897" spans="52:56">
      <c r="AZ897" s="436">
        <v>2</v>
      </c>
      <c r="BA897" s="436">
        <v>2</v>
      </c>
      <c r="BB897" s="436">
        <v>3</v>
      </c>
      <c r="BC897" s="437" t="str">
        <f t="shared" si="47"/>
        <v>223</v>
      </c>
      <c r="BD897" s="436" t="s">
        <v>102</v>
      </c>
    </row>
    <row r="898" spans="52:56">
      <c r="AZ898" s="436">
        <v>2</v>
      </c>
      <c r="BA898" s="436">
        <v>2</v>
      </c>
      <c r="BB898" s="436">
        <v>2</v>
      </c>
      <c r="BC898" s="437" t="str">
        <f t="shared" si="47"/>
        <v>222</v>
      </c>
      <c r="BD898" s="436" t="s">
        <v>102</v>
      </c>
    </row>
    <row r="899" spans="52:56">
      <c r="AZ899" s="436">
        <v>2</v>
      </c>
      <c r="BA899" s="436">
        <v>2</v>
      </c>
      <c r="BB899" s="436">
        <v>1</v>
      </c>
      <c r="BC899" s="437" t="str">
        <f t="shared" si="47"/>
        <v>221</v>
      </c>
      <c r="BD899" s="436" t="s">
        <v>102</v>
      </c>
    </row>
    <row r="900" spans="52:56">
      <c r="AZ900" s="436">
        <v>2</v>
      </c>
      <c r="BA900" s="436">
        <v>1</v>
      </c>
      <c r="BB900" s="436">
        <v>10</v>
      </c>
      <c r="BC900" s="437" t="str">
        <f t="shared" si="47"/>
        <v>2110</v>
      </c>
      <c r="BD900" s="436" t="s">
        <v>102</v>
      </c>
    </row>
    <row r="901" spans="52:56">
      <c r="AZ901" s="436">
        <v>2</v>
      </c>
      <c r="BA901" s="436">
        <v>1</v>
      </c>
      <c r="BB901" s="436">
        <v>9</v>
      </c>
      <c r="BC901" s="437" t="str">
        <f t="shared" si="47"/>
        <v>219</v>
      </c>
      <c r="BD901" s="436" t="s">
        <v>102</v>
      </c>
    </row>
    <row r="902" spans="52:56">
      <c r="AZ902" s="436">
        <v>2</v>
      </c>
      <c r="BA902" s="436">
        <v>1</v>
      </c>
      <c r="BB902" s="436">
        <v>8</v>
      </c>
      <c r="BC902" s="437" t="str">
        <f t="shared" si="47"/>
        <v>218</v>
      </c>
      <c r="BD902" s="436" t="s">
        <v>102</v>
      </c>
    </row>
    <row r="903" spans="52:56">
      <c r="AZ903" s="436">
        <v>2</v>
      </c>
      <c r="BA903" s="436">
        <v>1</v>
      </c>
      <c r="BB903" s="436">
        <v>7</v>
      </c>
      <c r="BC903" s="437" t="str">
        <f t="shared" si="47"/>
        <v>217</v>
      </c>
      <c r="BD903" s="436" t="s">
        <v>102</v>
      </c>
    </row>
    <row r="904" spans="52:56">
      <c r="AZ904" s="436">
        <v>2</v>
      </c>
      <c r="BA904" s="436">
        <v>1</v>
      </c>
      <c r="BB904" s="436">
        <v>6</v>
      </c>
      <c r="BC904" s="437" t="str">
        <f t="shared" si="47"/>
        <v>216</v>
      </c>
      <c r="BD904" s="436" t="s">
        <v>102</v>
      </c>
    </row>
    <row r="905" spans="52:56">
      <c r="AZ905" s="436">
        <v>2</v>
      </c>
      <c r="BA905" s="436">
        <v>1</v>
      </c>
      <c r="BB905" s="436">
        <v>5</v>
      </c>
      <c r="BC905" s="437" t="str">
        <f t="shared" si="47"/>
        <v>215</v>
      </c>
      <c r="BD905" s="436" t="s">
        <v>102</v>
      </c>
    </row>
    <row r="906" spans="52:56">
      <c r="AZ906" s="436">
        <v>2</v>
      </c>
      <c r="BA906" s="436">
        <v>1</v>
      </c>
      <c r="BB906" s="436">
        <v>4</v>
      </c>
      <c r="BC906" s="437" t="str">
        <f t="shared" si="47"/>
        <v>214</v>
      </c>
      <c r="BD906" s="436" t="s">
        <v>102</v>
      </c>
    </row>
    <row r="907" spans="52:56">
      <c r="AZ907" s="436">
        <v>2</v>
      </c>
      <c r="BA907" s="436">
        <v>1</v>
      </c>
      <c r="BB907" s="436">
        <v>3</v>
      </c>
      <c r="BC907" s="437" t="str">
        <f t="shared" ref="BC907:BC970" si="48">AZ907&amp;BA907&amp;BB907</f>
        <v>213</v>
      </c>
      <c r="BD907" s="436" t="s">
        <v>102</v>
      </c>
    </row>
    <row r="908" spans="52:56">
      <c r="AZ908" s="436">
        <v>2</v>
      </c>
      <c r="BA908" s="436">
        <v>1</v>
      </c>
      <c r="BB908" s="436">
        <v>2</v>
      </c>
      <c r="BC908" s="437" t="str">
        <f t="shared" si="48"/>
        <v>212</v>
      </c>
      <c r="BD908" s="436" t="s">
        <v>102</v>
      </c>
    </row>
    <row r="909" spans="52:56">
      <c r="AZ909" s="436">
        <v>2</v>
      </c>
      <c r="BA909" s="436">
        <v>1</v>
      </c>
      <c r="BB909" s="436">
        <v>1</v>
      </c>
      <c r="BC909" s="437" t="str">
        <f t="shared" si="48"/>
        <v>211</v>
      </c>
      <c r="BD909" s="436" t="s">
        <v>102</v>
      </c>
    </row>
    <row r="910" spans="52:56">
      <c r="AZ910" s="436">
        <v>1</v>
      </c>
      <c r="BA910" s="436">
        <v>10</v>
      </c>
      <c r="BB910" s="436">
        <v>10</v>
      </c>
      <c r="BC910" s="437" t="str">
        <f t="shared" si="48"/>
        <v>11010</v>
      </c>
      <c r="BD910" s="436" t="s">
        <v>102</v>
      </c>
    </row>
    <row r="911" spans="52:56">
      <c r="AZ911" s="436">
        <v>1</v>
      </c>
      <c r="BA911" s="436">
        <v>10</v>
      </c>
      <c r="BB911" s="436">
        <v>9</v>
      </c>
      <c r="BC911" s="437" t="str">
        <f t="shared" si="48"/>
        <v>1109</v>
      </c>
      <c r="BD911" s="436" t="s">
        <v>102</v>
      </c>
    </row>
    <row r="912" spans="52:56">
      <c r="AZ912" s="436">
        <v>1</v>
      </c>
      <c r="BA912" s="436">
        <v>10</v>
      </c>
      <c r="BB912" s="436">
        <v>8</v>
      </c>
      <c r="BC912" s="437" t="str">
        <f t="shared" si="48"/>
        <v>1108</v>
      </c>
      <c r="BD912" s="436" t="s">
        <v>102</v>
      </c>
    </row>
    <row r="913" spans="52:56">
      <c r="AZ913" s="436">
        <v>1</v>
      </c>
      <c r="BA913" s="436">
        <v>10</v>
      </c>
      <c r="BB913" s="436">
        <v>7</v>
      </c>
      <c r="BC913" s="437" t="str">
        <f t="shared" si="48"/>
        <v>1107</v>
      </c>
      <c r="BD913" s="436" t="s">
        <v>102</v>
      </c>
    </row>
    <row r="914" spans="52:56">
      <c r="AZ914" s="436">
        <v>1</v>
      </c>
      <c r="BA914" s="436">
        <v>10</v>
      </c>
      <c r="BB914" s="436">
        <v>6</v>
      </c>
      <c r="BC914" s="437" t="str">
        <f t="shared" si="48"/>
        <v>1106</v>
      </c>
      <c r="BD914" s="436" t="s">
        <v>102</v>
      </c>
    </row>
    <row r="915" spans="52:56">
      <c r="AZ915" s="436">
        <v>1</v>
      </c>
      <c r="BA915" s="436">
        <v>10</v>
      </c>
      <c r="BB915" s="436">
        <v>5</v>
      </c>
      <c r="BC915" s="437" t="str">
        <f t="shared" si="48"/>
        <v>1105</v>
      </c>
      <c r="BD915" s="436" t="s">
        <v>102</v>
      </c>
    </row>
    <row r="916" spans="52:56">
      <c r="AZ916" s="436">
        <v>1</v>
      </c>
      <c r="BA916" s="436">
        <v>10</v>
      </c>
      <c r="BB916" s="436">
        <v>4</v>
      </c>
      <c r="BC916" s="437" t="str">
        <f t="shared" si="48"/>
        <v>1104</v>
      </c>
      <c r="BD916" s="436" t="s">
        <v>102</v>
      </c>
    </row>
    <row r="917" spans="52:56">
      <c r="AZ917" s="436">
        <v>1</v>
      </c>
      <c r="BA917" s="436">
        <v>10</v>
      </c>
      <c r="BB917" s="436">
        <v>3</v>
      </c>
      <c r="BC917" s="437" t="str">
        <f t="shared" si="48"/>
        <v>1103</v>
      </c>
      <c r="BD917" s="436" t="s">
        <v>102</v>
      </c>
    </row>
    <row r="918" spans="52:56">
      <c r="AZ918" s="436">
        <v>1</v>
      </c>
      <c r="BA918" s="436">
        <v>10</v>
      </c>
      <c r="BB918" s="436">
        <v>2</v>
      </c>
      <c r="BC918" s="437" t="str">
        <f t="shared" si="48"/>
        <v>1102</v>
      </c>
      <c r="BD918" s="436" t="s">
        <v>102</v>
      </c>
    </row>
    <row r="919" spans="52:56">
      <c r="AZ919" s="436">
        <v>1</v>
      </c>
      <c r="BA919" s="436">
        <v>10</v>
      </c>
      <c r="BB919" s="436">
        <v>1</v>
      </c>
      <c r="BC919" s="437" t="str">
        <f t="shared" si="48"/>
        <v>1101</v>
      </c>
      <c r="BD919" s="436" t="s">
        <v>102</v>
      </c>
    </row>
    <row r="920" spans="52:56">
      <c r="AZ920" s="436">
        <v>1</v>
      </c>
      <c r="BA920" s="436">
        <v>9</v>
      </c>
      <c r="BB920" s="436">
        <v>10</v>
      </c>
      <c r="BC920" s="437" t="str">
        <f t="shared" si="48"/>
        <v>1910</v>
      </c>
      <c r="BD920" s="436" t="s">
        <v>102</v>
      </c>
    </row>
    <row r="921" spans="52:56">
      <c r="AZ921" s="436">
        <v>1</v>
      </c>
      <c r="BA921" s="436">
        <v>9</v>
      </c>
      <c r="BB921" s="436">
        <v>9</v>
      </c>
      <c r="BC921" s="437" t="str">
        <f t="shared" si="48"/>
        <v>199</v>
      </c>
      <c r="BD921" s="436" t="s">
        <v>102</v>
      </c>
    </row>
    <row r="922" spans="52:56">
      <c r="AZ922" s="436">
        <v>1</v>
      </c>
      <c r="BA922" s="436">
        <v>9</v>
      </c>
      <c r="BB922" s="436">
        <v>8</v>
      </c>
      <c r="BC922" s="437" t="str">
        <f t="shared" si="48"/>
        <v>198</v>
      </c>
      <c r="BD922" s="436" t="s">
        <v>102</v>
      </c>
    </row>
    <row r="923" spans="52:56">
      <c r="AZ923" s="436">
        <v>1</v>
      </c>
      <c r="BA923" s="436">
        <v>9</v>
      </c>
      <c r="BB923" s="436">
        <v>7</v>
      </c>
      <c r="BC923" s="437" t="str">
        <f t="shared" si="48"/>
        <v>197</v>
      </c>
      <c r="BD923" s="436" t="s">
        <v>102</v>
      </c>
    </row>
    <row r="924" spans="52:56">
      <c r="AZ924" s="436">
        <v>1</v>
      </c>
      <c r="BA924" s="436">
        <v>9</v>
      </c>
      <c r="BB924" s="436">
        <v>6</v>
      </c>
      <c r="BC924" s="437" t="str">
        <f t="shared" si="48"/>
        <v>196</v>
      </c>
      <c r="BD924" s="436" t="s">
        <v>102</v>
      </c>
    </row>
    <row r="925" spans="52:56">
      <c r="AZ925" s="436">
        <v>1</v>
      </c>
      <c r="BA925" s="436">
        <v>9</v>
      </c>
      <c r="BB925" s="436">
        <v>5</v>
      </c>
      <c r="BC925" s="437" t="str">
        <f t="shared" si="48"/>
        <v>195</v>
      </c>
      <c r="BD925" s="436" t="s">
        <v>102</v>
      </c>
    </row>
    <row r="926" spans="52:56">
      <c r="AZ926" s="436">
        <v>1</v>
      </c>
      <c r="BA926" s="436">
        <v>9</v>
      </c>
      <c r="BB926" s="436">
        <v>4</v>
      </c>
      <c r="BC926" s="437" t="str">
        <f t="shared" si="48"/>
        <v>194</v>
      </c>
      <c r="BD926" s="436" t="s">
        <v>102</v>
      </c>
    </row>
    <row r="927" spans="52:56">
      <c r="AZ927" s="436">
        <v>1</v>
      </c>
      <c r="BA927" s="436">
        <v>9</v>
      </c>
      <c r="BB927" s="436">
        <v>3</v>
      </c>
      <c r="BC927" s="437" t="str">
        <f t="shared" si="48"/>
        <v>193</v>
      </c>
      <c r="BD927" s="436" t="s">
        <v>102</v>
      </c>
    </row>
    <row r="928" spans="52:56">
      <c r="AZ928" s="436">
        <v>1</v>
      </c>
      <c r="BA928" s="436">
        <v>9</v>
      </c>
      <c r="BB928" s="436">
        <v>2</v>
      </c>
      <c r="BC928" s="437" t="str">
        <f t="shared" si="48"/>
        <v>192</v>
      </c>
      <c r="BD928" s="436" t="s">
        <v>102</v>
      </c>
    </row>
    <row r="929" spans="52:56">
      <c r="AZ929" s="436">
        <v>1</v>
      </c>
      <c r="BA929" s="436">
        <v>9</v>
      </c>
      <c r="BB929" s="436">
        <v>1</v>
      </c>
      <c r="BC929" s="437" t="str">
        <f t="shared" si="48"/>
        <v>191</v>
      </c>
      <c r="BD929" s="436" t="s">
        <v>102</v>
      </c>
    </row>
    <row r="930" spans="52:56">
      <c r="AZ930" s="436">
        <v>1</v>
      </c>
      <c r="BA930" s="436">
        <v>8</v>
      </c>
      <c r="BB930" s="436">
        <v>10</v>
      </c>
      <c r="BC930" s="437" t="str">
        <f t="shared" si="48"/>
        <v>1810</v>
      </c>
      <c r="BD930" s="436" t="s">
        <v>102</v>
      </c>
    </row>
    <row r="931" spans="52:56">
      <c r="AZ931" s="436">
        <v>1</v>
      </c>
      <c r="BA931" s="436">
        <v>8</v>
      </c>
      <c r="BB931" s="436">
        <v>9</v>
      </c>
      <c r="BC931" s="437" t="str">
        <f t="shared" si="48"/>
        <v>189</v>
      </c>
      <c r="BD931" s="436" t="s">
        <v>102</v>
      </c>
    </row>
    <row r="932" spans="52:56">
      <c r="AZ932" s="436">
        <v>1</v>
      </c>
      <c r="BA932" s="436">
        <v>8</v>
      </c>
      <c r="BB932" s="436">
        <v>8</v>
      </c>
      <c r="BC932" s="437" t="str">
        <f t="shared" si="48"/>
        <v>188</v>
      </c>
      <c r="BD932" s="436" t="s">
        <v>102</v>
      </c>
    </row>
    <row r="933" spans="52:56">
      <c r="AZ933" s="436">
        <v>1</v>
      </c>
      <c r="BA933" s="436">
        <v>8</v>
      </c>
      <c r="BB933" s="436">
        <v>7</v>
      </c>
      <c r="BC933" s="437" t="str">
        <f t="shared" si="48"/>
        <v>187</v>
      </c>
      <c r="BD933" s="436" t="s">
        <v>102</v>
      </c>
    </row>
    <row r="934" spans="52:56">
      <c r="AZ934" s="436">
        <v>1</v>
      </c>
      <c r="BA934" s="436">
        <v>8</v>
      </c>
      <c r="BB934" s="436">
        <v>6</v>
      </c>
      <c r="BC934" s="437" t="str">
        <f t="shared" si="48"/>
        <v>186</v>
      </c>
      <c r="BD934" s="436" t="s">
        <v>102</v>
      </c>
    </row>
    <row r="935" spans="52:56">
      <c r="AZ935" s="436">
        <v>1</v>
      </c>
      <c r="BA935" s="436">
        <v>8</v>
      </c>
      <c r="BB935" s="436">
        <v>5</v>
      </c>
      <c r="BC935" s="437" t="str">
        <f t="shared" si="48"/>
        <v>185</v>
      </c>
      <c r="BD935" s="436" t="s">
        <v>102</v>
      </c>
    </row>
    <row r="936" spans="52:56">
      <c r="AZ936" s="436">
        <v>1</v>
      </c>
      <c r="BA936" s="436">
        <v>8</v>
      </c>
      <c r="BB936" s="436">
        <v>4</v>
      </c>
      <c r="BC936" s="437" t="str">
        <f t="shared" si="48"/>
        <v>184</v>
      </c>
      <c r="BD936" s="436" t="s">
        <v>102</v>
      </c>
    </row>
    <row r="937" spans="52:56">
      <c r="AZ937" s="436">
        <v>1</v>
      </c>
      <c r="BA937" s="436">
        <v>8</v>
      </c>
      <c r="BB937" s="436">
        <v>3</v>
      </c>
      <c r="BC937" s="437" t="str">
        <f t="shared" si="48"/>
        <v>183</v>
      </c>
      <c r="BD937" s="436" t="s">
        <v>102</v>
      </c>
    </row>
    <row r="938" spans="52:56">
      <c r="AZ938" s="436">
        <v>1</v>
      </c>
      <c r="BA938" s="436">
        <v>8</v>
      </c>
      <c r="BB938" s="436">
        <v>2</v>
      </c>
      <c r="BC938" s="437" t="str">
        <f t="shared" si="48"/>
        <v>182</v>
      </c>
      <c r="BD938" s="436" t="s">
        <v>102</v>
      </c>
    </row>
    <row r="939" spans="52:56">
      <c r="AZ939" s="436">
        <v>1</v>
      </c>
      <c r="BA939" s="436">
        <v>8</v>
      </c>
      <c r="BB939" s="436">
        <v>1</v>
      </c>
      <c r="BC939" s="437" t="str">
        <f t="shared" si="48"/>
        <v>181</v>
      </c>
      <c r="BD939" s="436" t="s">
        <v>102</v>
      </c>
    </row>
    <row r="940" spans="52:56">
      <c r="AZ940" s="436">
        <v>1</v>
      </c>
      <c r="BA940" s="436">
        <v>7</v>
      </c>
      <c r="BB940" s="436">
        <v>10</v>
      </c>
      <c r="BC940" s="437" t="str">
        <f t="shared" si="48"/>
        <v>1710</v>
      </c>
      <c r="BD940" s="436" t="s">
        <v>102</v>
      </c>
    </row>
    <row r="941" spans="52:56">
      <c r="AZ941" s="436">
        <v>1</v>
      </c>
      <c r="BA941" s="436">
        <v>7</v>
      </c>
      <c r="BB941" s="436">
        <v>9</v>
      </c>
      <c r="BC941" s="437" t="str">
        <f t="shared" si="48"/>
        <v>179</v>
      </c>
      <c r="BD941" s="436" t="s">
        <v>102</v>
      </c>
    </row>
    <row r="942" spans="52:56">
      <c r="AZ942" s="436">
        <v>1</v>
      </c>
      <c r="BA942" s="436">
        <v>7</v>
      </c>
      <c r="BB942" s="436">
        <v>8</v>
      </c>
      <c r="BC942" s="437" t="str">
        <f t="shared" si="48"/>
        <v>178</v>
      </c>
      <c r="BD942" s="436" t="s">
        <v>102</v>
      </c>
    </row>
    <row r="943" spans="52:56">
      <c r="AZ943" s="436">
        <v>1</v>
      </c>
      <c r="BA943" s="436">
        <v>7</v>
      </c>
      <c r="BB943" s="436">
        <v>7</v>
      </c>
      <c r="BC943" s="437" t="str">
        <f t="shared" si="48"/>
        <v>177</v>
      </c>
      <c r="BD943" s="436" t="s">
        <v>102</v>
      </c>
    </row>
    <row r="944" spans="52:56">
      <c r="AZ944" s="436">
        <v>1</v>
      </c>
      <c r="BA944" s="436">
        <v>7</v>
      </c>
      <c r="BB944" s="436">
        <v>6</v>
      </c>
      <c r="BC944" s="437" t="str">
        <f t="shared" si="48"/>
        <v>176</v>
      </c>
      <c r="BD944" s="436" t="s">
        <v>102</v>
      </c>
    </row>
    <row r="945" spans="52:56">
      <c r="AZ945" s="436">
        <v>1</v>
      </c>
      <c r="BA945" s="436">
        <v>7</v>
      </c>
      <c r="BB945" s="436">
        <v>5</v>
      </c>
      <c r="BC945" s="437" t="str">
        <f t="shared" si="48"/>
        <v>175</v>
      </c>
      <c r="BD945" s="436" t="s">
        <v>102</v>
      </c>
    </row>
    <row r="946" spans="52:56">
      <c r="AZ946" s="436">
        <v>1</v>
      </c>
      <c r="BA946" s="436">
        <v>7</v>
      </c>
      <c r="BB946" s="436">
        <v>4</v>
      </c>
      <c r="BC946" s="437" t="str">
        <f t="shared" si="48"/>
        <v>174</v>
      </c>
      <c r="BD946" s="436" t="s">
        <v>102</v>
      </c>
    </row>
    <row r="947" spans="52:56">
      <c r="AZ947" s="436">
        <v>1</v>
      </c>
      <c r="BA947" s="436">
        <v>7</v>
      </c>
      <c r="BB947" s="436">
        <v>3</v>
      </c>
      <c r="BC947" s="437" t="str">
        <f t="shared" si="48"/>
        <v>173</v>
      </c>
      <c r="BD947" s="436" t="s">
        <v>102</v>
      </c>
    </row>
    <row r="948" spans="52:56">
      <c r="AZ948" s="436">
        <v>1</v>
      </c>
      <c r="BA948" s="436">
        <v>7</v>
      </c>
      <c r="BB948" s="436">
        <v>2</v>
      </c>
      <c r="BC948" s="437" t="str">
        <f t="shared" si="48"/>
        <v>172</v>
      </c>
      <c r="BD948" s="436" t="s">
        <v>102</v>
      </c>
    </row>
    <row r="949" spans="52:56">
      <c r="AZ949" s="436">
        <v>1</v>
      </c>
      <c r="BA949" s="436">
        <v>7</v>
      </c>
      <c r="BB949" s="436">
        <v>1</v>
      </c>
      <c r="BC949" s="437" t="str">
        <f t="shared" si="48"/>
        <v>171</v>
      </c>
      <c r="BD949" s="436" t="s">
        <v>102</v>
      </c>
    </row>
    <row r="950" spans="52:56">
      <c r="AZ950" s="436">
        <v>1</v>
      </c>
      <c r="BA950" s="436">
        <v>6</v>
      </c>
      <c r="BB950" s="436">
        <v>10</v>
      </c>
      <c r="BC950" s="437" t="str">
        <f t="shared" si="48"/>
        <v>1610</v>
      </c>
      <c r="BD950" s="436" t="s">
        <v>102</v>
      </c>
    </row>
    <row r="951" spans="52:56">
      <c r="AZ951" s="436">
        <v>1</v>
      </c>
      <c r="BA951" s="436">
        <v>6</v>
      </c>
      <c r="BB951" s="436">
        <v>9</v>
      </c>
      <c r="BC951" s="437" t="str">
        <f t="shared" si="48"/>
        <v>169</v>
      </c>
      <c r="BD951" s="436" t="s">
        <v>102</v>
      </c>
    </row>
    <row r="952" spans="52:56">
      <c r="AZ952" s="436">
        <v>1</v>
      </c>
      <c r="BA952" s="436">
        <v>6</v>
      </c>
      <c r="BB952" s="436">
        <v>8</v>
      </c>
      <c r="BC952" s="437" t="str">
        <f t="shared" si="48"/>
        <v>168</v>
      </c>
      <c r="BD952" s="436" t="s">
        <v>102</v>
      </c>
    </row>
    <row r="953" spans="52:56">
      <c r="AZ953" s="436">
        <v>1</v>
      </c>
      <c r="BA953" s="436">
        <v>6</v>
      </c>
      <c r="BB953" s="436">
        <v>7</v>
      </c>
      <c r="BC953" s="437" t="str">
        <f t="shared" si="48"/>
        <v>167</v>
      </c>
      <c r="BD953" s="436" t="s">
        <v>102</v>
      </c>
    </row>
    <row r="954" spans="52:56">
      <c r="AZ954" s="436">
        <v>1</v>
      </c>
      <c r="BA954" s="436">
        <v>6</v>
      </c>
      <c r="BB954" s="436">
        <v>6</v>
      </c>
      <c r="BC954" s="437" t="str">
        <f t="shared" si="48"/>
        <v>166</v>
      </c>
      <c r="BD954" s="436" t="s">
        <v>102</v>
      </c>
    </row>
    <row r="955" spans="52:56">
      <c r="AZ955" s="436">
        <v>1</v>
      </c>
      <c r="BA955" s="436">
        <v>6</v>
      </c>
      <c r="BB955" s="436">
        <v>5</v>
      </c>
      <c r="BC955" s="437" t="str">
        <f t="shared" si="48"/>
        <v>165</v>
      </c>
      <c r="BD955" s="436" t="s">
        <v>102</v>
      </c>
    </row>
    <row r="956" spans="52:56">
      <c r="AZ956" s="436">
        <v>1</v>
      </c>
      <c r="BA956" s="436">
        <v>6</v>
      </c>
      <c r="BB956" s="436">
        <v>4</v>
      </c>
      <c r="BC956" s="437" t="str">
        <f t="shared" si="48"/>
        <v>164</v>
      </c>
      <c r="BD956" s="436" t="s">
        <v>102</v>
      </c>
    </row>
    <row r="957" spans="52:56">
      <c r="AZ957" s="436">
        <v>1</v>
      </c>
      <c r="BA957" s="436">
        <v>6</v>
      </c>
      <c r="BB957" s="436">
        <v>3</v>
      </c>
      <c r="BC957" s="437" t="str">
        <f t="shared" si="48"/>
        <v>163</v>
      </c>
      <c r="BD957" s="436" t="s">
        <v>102</v>
      </c>
    </row>
    <row r="958" spans="52:56">
      <c r="AZ958" s="436">
        <v>1</v>
      </c>
      <c r="BA958" s="436">
        <v>6</v>
      </c>
      <c r="BB958" s="436">
        <v>2</v>
      </c>
      <c r="BC958" s="437" t="str">
        <f t="shared" si="48"/>
        <v>162</v>
      </c>
      <c r="BD958" s="436" t="s">
        <v>102</v>
      </c>
    </row>
    <row r="959" spans="52:56">
      <c r="AZ959" s="436">
        <v>1</v>
      </c>
      <c r="BA959" s="436">
        <v>6</v>
      </c>
      <c r="BB959" s="436">
        <v>1</v>
      </c>
      <c r="BC959" s="437" t="str">
        <f t="shared" si="48"/>
        <v>161</v>
      </c>
      <c r="BD959" s="436" t="s">
        <v>102</v>
      </c>
    </row>
    <row r="960" spans="52:56">
      <c r="AZ960" s="436">
        <v>1</v>
      </c>
      <c r="BA960" s="436">
        <v>5</v>
      </c>
      <c r="BB960" s="436">
        <v>10</v>
      </c>
      <c r="BC960" s="437" t="str">
        <f t="shared" si="48"/>
        <v>1510</v>
      </c>
      <c r="BD960" s="436" t="s">
        <v>102</v>
      </c>
    </row>
    <row r="961" spans="52:56">
      <c r="AZ961" s="436">
        <v>1</v>
      </c>
      <c r="BA961" s="436">
        <v>5</v>
      </c>
      <c r="BB961" s="436">
        <v>9</v>
      </c>
      <c r="BC961" s="437" t="str">
        <f t="shared" si="48"/>
        <v>159</v>
      </c>
      <c r="BD961" s="436" t="s">
        <v>102</v>
      </c>
    </row>
    <row r="962" spans="52:56">
      <c r="AZ962" s="436">
        <v>1</v>
      </c>
      <c r="BA962" s="436">
        <v>5</v>
      </c>
      <c r="BB962" s="436">
        <v>8</v>
      </c>
      <c r="BC962" s="437" t="str">
        <f t="shared" si="48"/>
        <v>158</v>
      </c>
      <c r="BD962" s="436" t="s">
        <v>102</v>
      </c>
    </row>
    <row r="963" spans="52:56">
      <c r="AZ963" s="436">
        <v>1</v>
      </c>
      <c r="BA963" s="436">
        <v>5</v>
      </c>
      <c r="BB963" s="436">
        <v>7</v>
      </c>
      <c r="BC963" s="437" t="str">
        <f t="shared" si="48"/>
        <v>157</v>
      </c>
      <c r="BD963" s="436" t="s">
        <v>102</v>
      </c>
    </row>
    <row r="964" spans="52:56">
      <c r="AZ964" s="436">
        <v>1</v>
      </c>
      <c r="BA964" s="436">
        <v>5</v>
      </c>
      <c r="BB964" s="436">
        <v>6</v>
      </c>
      <c r="BC964" s="437" t="str">
        <f t="shared" si="48"/>
        <v>156</v>
      </c>
      <c r="BD964" s="436" t="s">
        <v>102</v>
      </c>
    </row>
    <row r="965" spans="52:56">
      <c r="AZ965" s="436">
        <v>1</v>
      </c>
      <c r="BA965" s="436">
        <v>5</v>
      </c>
      <c r="BB965" s="436">
        <v>5</v>
      </c>
      <c r="BC965" s="437" t="str">
        <f t="shared" si="48"/>
        <v>155</v>
      </c>
      <c r="BD965" s="436" t="s">
        <v>102</v>
      </c>
    </row>
    <row r="966" spans="52:56">
      <c r="AZ966" s="436">
        <v>1</v>
      </c>
      <c r="BA966" s="436">
        <v>5</v>
      </c>
      <c r="BB966" s="436">
        <v>4</v>
      </c>
      <c r="BC966" s="437" t="str">
        <f t="shared" si="48"/>
        <v>154</v>
      </c>
      <c r="BD966" s="436" t="s">
        <v>102</v>
      </c>
    </row>
    <row r="967" spans="52:56">
      <c r="AZ967" s="436">
        <v>1</v>
      </c>
      <c r="BA967" s="436">
        <v>5</v>
      </c>
      <c r="BB967" s="436">
        <v>3</v>
      </c>
      <c r="BC967" s="437" t="str">
        <f t="shared" si="48"/>
        <v>153</v>
      </c>
      <c r="BD967" s="436" t="s">
        <v>102</v>
      </c>
    </row>
    <row r="968" spans="52:56">
      <c r="AZ968" s="436">
        <v>1</v>
      </c>
      <c r="BA968" s="436">
        <v>5</v>
      </c>
      <c r="BB968" s="436">
        <v>2</v>
      </c>
      <c r="BC968" s="437" t="str">
        <f t="shared" si="48"/>
        <v>152</v>
      </c>
      <c r="BD968" s="436" t="s">
        <v>102</v>
      </c>
    </row>
    <row r="969" spans="52:56">
      <c r="AZ969" s="436">
        <v>1</v>
      </c>
      <c r="BA969" s="436">
        <v>5</v>
      </c>
      <c r="BB969" s="436">
        <v>1</v>
      </c>
      <c r="BC969" s="437" t="str">
        <f t="shared" si="48"/>
        <v>151</v>
      </c>
      <c r="BD969" s="436" t="s">
        <v>102</v>
      </c>
    </row>
    <row r="970" spans="52:56">
      <c r="AZ970" s="436">
        <v>1</v>
      </c>
      <c r="BA970" s="436">
        <v>4</v>
      </c>
      <c r="BB970" s="436">
        <v>10</v>
      </c>
      <c r="BC970" s="437" t="str">
        <f t="shared" si="48"/>
        <v>1410</v>
      </c>
      <c r="BD970" s="436" t="s">
        <v>102</v>
      </c>
    </row>
    <row r="971" spans="52:56">
      <c r="AZ971" s="436">
        <v>1</v>
      </c>
      <c r="BA971" s="436">
        <v>4</v>
      </c>
      <c r="BB971" s="436">
        <v>9</v>
      </c>
      <c r="BC971" s="437" t="str">
        <f t="shared" ref="BC971:BC1009" si="49">AZ971&amp;BA971&amp;BB971</f>
        <v>149</v>
      </c>
      <c r="BD971" s="436" t="s">
        <v>102</v>
      </c>
    </row>
    <row r="972" spans="52:56">
      <c r="AZ972" s="436">
        <v>1</v>
      </c>
      <c r="BA972" s="436">
        <v>4</v>
      </c>
      <c r="BB972" s="436">
        <v>8</v>
      </c>
      <c r="BC972" s="437" t="str">
        <f t="shared" si="49"/>
        <v>148</v>
      </c>
      <c r="BD972" s="436" t="s">
        <v>102</v>
      </c>
    </row>
    <row r="973" spans="52:56">
      <c r="AZ973" s="436">
        <v>1</v>
      </c>
      <c r="BA973" s="436">
        <v>4</v>
      </c>
      <c r="BB973" s="436">
        <v>7</v>
      </c>
      <c r="BC973" s="437" t="str">
        <f t="shared" si="49"/>
        <v>147</v>
      </c>
      <c r="BD973" s="436" t="s">
        <v>102</v>
      </c>
    </row>
    <row r="974" spans="52:56">
      <c r="AZ974" s="436">
        <v>1</v>
      </c>
      <c r="BA974" s="436">
        <v>4</v>
      </c>
      <c r="BB974" s="436">
        <v>6</v>
      </c>
      <c r="BC974" s="437" t="str">
        <f t="shared" si="49"/>
        <v>146</v>
      </c>
      <c r="BD974" s="436" t="s">
        <v>102</v>
      </c>
    </row>
    <row r="975" spans="52:56">
      <c r="AZ975" s="436">
        <v>1</v>
      </c>
      <c r="BA975" s="436">
        <v>4</v>
      </c>
      <c r="BB975" s="436">
        <v>5</v>
      </c>
      <c r="BC975" s="437" t="str">
        <f t="shared" si="49"/>
        <v>145</v>
      </c>
      <c r="BD975" s="436" t="s">
        <v>102</v>
      </c>
    </row>
    <row r="976" spans="52:56">
      <c r="AZ976" s="436">
        <v>1</v>
      </c>
      <c r="BA976" s="436">
        <v>4</v>
      </c>
      <c r="BB976" s="436">
        <v>4</v>
      </c>
      <c r="BC976" s="437" t="str">
        <f t="shared" si="49"/>
        <v>144</v>
      </c>
      <c r="BD976" s="436" t="s">
        <v>102</v>
      </c>
    </row>
    <row r="977" spans="52:56">
      <c r="AZ977" s="436">
        <v>1</v>
      </c>
      <c r="BA977" s="436">
        <v>4</v>
      </c>
      <c r="BB977" s="436">
        <v>3</v>
      </c>
      <c r="BC977" s="437" t="str">
        <f t="shared" si="49"/>
        <v>143</v>
      </c>
      <c r="BD977" s="436" t="s">
        <v>102</v>
      </c>
    </row>
    <row r="978" spans="52:56">
      <c r="AZ978" s="436">
        <v>1</v>
      </c>
      <c r="BA978" s="436">
        <v>4</v>
      </c>
      <c r="BB978" s="436">
        <v>2</v>
      </c>
      <c r="BC978" s="437" t="str">
        <f t="shared" si="49"/>
        <v>142</v>
      </c>
      <c r="BD978" s="436" t="s">
        <v>102</v>
      </c>
    </row>
    <row r="979" spans="52:56">
      <c r="AZ979" s="436">
        <v>1</v>
      </c>
      <c r="BA979" s="436">
        <v>4</v>
      </c>
      <c r="BB979" s="436">
        <v>1</v>
      </c>
      <c r="BC979" s="437" t="str">
        <f t="shared" si="49"/>
        <v>141</v>
      </c>
      <c r="BD979" s="436" t="s">
        <v>102</v>
      </c>
    </row>
    <row r="980" spans="52:56">
      <c r="AZ980" s="436">
        <v>1</v>
      </c>
      <c r="BA980" s="436">
        <v>3</v>
      </c>
      <c r="BB980" s="436">
        <v>10</v>
      </c>
      <c r="BC980" s="437" t="str">
        <f t="shared" si="49"/>
        <v>1310</v>
      </c>
      <c r="BD980" s="436" t="s">
        <v>102</v>
      </c>
    </row>
    <row r="981" spans="52:56">
      <c r="AZ981" s="436">
        <v>1</v>
      </c>
      <c r="BA981" s="436">
        <v>3</v>
      </c>
      <c r="BB981" s="436">
        <v>9</v>
      </c>
      <c r="BC981" s="437" t="str">
        <f t="shared" si="49"/>
        <v>139</v>
      </c>
      <c r="BD981" s="436" t="s">
        <v>102</v>
      </c>
    </row>
    <row r="982" spans="52:56">
      <c r="AZ982" s="436">
        <v>1</v>
      </c>
      <c r="BA982" s="436">
        <v>3</v>
      </c>
      <c r="BB982" s="436">
        <v>8</v>
      </c>
      <c r="BC982" s="437" t="str">
        <f t="shared" si="49"/>
        <v>138</v>
      </c>
      <c r="BD982" s="436" t="s">
        <v>102</v>
      </c>
    </row>
    <row r="983" spans="52:56">
      <c r="AZ983" s="436">
        <v>1</v>
      </c>
      <c r="BA983" s="436">
        <v>3</v>
      </c>
      <c r="BB983" s="436">
        <v>7</v>
      </c>
      <c r="BC983" s="437" t="str">
        <f t="shared" si="49"/>
        <v>137</v>
      </c>
      <c r="BD983" s="436" t="s">
        <v>102</v>
      </c>
    </row>
    <row r="984" spans="52:56">
      <c r="AZ984" s="436">
        <v>1</v>
      </c>
      <c r="BA984" s="436">
        <v>3</v>
      </c>
      <c r="BB984" s="436">
        <v>6</v>
      </c>
      <c r="BC984" s="437" t="str">
        <f t="shared" si="49"/>
        <v>136</v>
      </c>
      <c r="BD984" s="436" t="s">
        <v>102</v>
      </c>
    </row>
    <row r="985" spans="52:56">
      <c r="AZ985" s="436">
        <v>1</v>
      </c>
      <c r="BA985" s="436">
        <v>3</v>
      </c>
      <c r="BB985" s="436">
        <v>5</v>
      </c>
      <c r="BC985" s="437" t="str">
        <f t="shared" si="49"/>
        <v>135</v>
      </c>
      <c r="BD985" s="436" t="s">
        <v>102</v>
      </c>
    </row>
    <row r="986" spans="52:56">
      <c r="AZ986" s="436">
        <v>1</v>
      </c>
      <c r="BA986" s="436">
        <v>3</v>
      </c>
      <c r="BB986" s="436">
        <v>4</v>
      </c>
      <c r="BC986" s="437" t="str">
        <f t="shared" si="49"/>
        <v>134</v>
      </c>
      <c r="BD986" s="436" t="s">
        <v>102</v>
      </c>
    </row>
    <row r="987" spans="52:56">
      <c r="AZ987" s="436">
        <v>1</v>
      </c>
      <c r="BA987" s="436">
        <v>3</v>
      </c>
      <c r="BB987" s="436">
        <v>3</v>
      </c>
      <c r="BC987" s="437" t="str">
        <f t="shared" si="49"/>
        <v>133</v>
      </c>
      <c r="BD987" s="436" t="s">
        <v>102</v>
      </c>
    </row>
    <row r="988" spans="52:56">
      <c r="AZ988" s="436">
        <v>1</v>
      </c>
      <c r="BA988" s="436">
        <v>3</v>
      </c>
      <c r="BB988" s="436">
        <v>2</v>
      </c>
      <c r="BC988" s="437" t="str">
        <f t="shared" si="49"/>
        <v>132</v>
      </c>
      <c r="BD988" s="436" t="s">
        <v>102</v>
      </c>
    </row>
    <row r="989" spans="52:56">
      <c r="AZ989" s="436">
        <v>1</v>
      </c>
      <c r="BA989" s="436">
        <v>3</v>
      </c>
      <c r="BB989" s="436">
        <v>1</v>
      </c>
      <c r="BC989" s="437" t="str">
        <f t="shared" si="49"/>
        <v>131</v>
      </c>
      <c r="BD989" s="436" t="s">
        <v>102</v>
      </c>
    </row>
    <row r="990" spans="52:56">
      <c r="AZ990" s="436">
        <v>1</v>
      </c>
      <c r="BA990" s="436">
        <v>2</v>
      </c>
      <c r="BB990" s="436">
        <v>10</v>
      </c>
      <c r="BC990" s="437" t="str">
        <f t="shared" si="49"/>
        <v>1210</v>
      </c>
      <c r="BD990" s="436" t="s">
        <v>102</v>
      </c>
    </row>
    <row r="991" spans="52:56">
      <c r="AZ991" s="436">
        <v>1</v>
      </c>
      <c r="BA991" s="436">
        <v>2</v>
      </c>
      <c r="BB991" s="436">
        <v>9</v>
      </c>
      <c r="BC991" s="437" t="str">
        <f t="shared" si="49"/>
        <v>129</v>
      </c>
      <c r="BD991" s="436" t="s">
        <v>102</v>
      </c>
    </row>
    <row r="992" spans="52:56">
      <c r="AZ992" s="436">
        <v>1</v>
      </c>
      <c r="BA992" s="436">
        <v>2</v>
      </c>
      <c r="BB992" s="436">
        <v>8</v>
      </c>
      <c r="BC992" s="437" t="str">
        <f t="shared" si="49"/>
        <v>128</v>
      </c>
      <c r="BD992" s="436" t="s">
        <v>102</v>
      </c>
    </row>
    <row r="993" spans="52:56">
      <c r="AZ993" s="436">
        <v>1</v>
      </c>
      <c r="BA993" s="436">
        <v>2</v>
      </c>
      <c r="BB993" s="436">
        <v>7</v>
      </c>
      <c r="BC993" s="437" t="str">
        <f t="shared" si="49"/>
        <v>127</v>
      </c>
      <c r="BD993" s="436" t="s">
        <v>102</v>
      </c>
    </row>
    <row r="994" spans="52:56">
      <c r="AZ994" s="436">
        <v>1</v>
      </c>
      <c r="BA994" s="436">
        <v>2</v>
      </c>
      <c r="BB994" s="436">
        <v>6</v>
      </c>
      <c r="BC994" s="437" t="str">
        <f t="shared" si="49"/>
        <v>126</v>
      </c>
      <c r="BD994" s="436" t="s">
        <v>102</v>
      </c>
    </row>
    <row r="995" spans="52:56">
      <c r="AZ995" s="436">
        <v>1</v>
      </c>
      <c r="BA995" s="436">
        <v>2</v>
      </c>
      <c r="BB995" s="436">
        <v>5</v>
      </c>
      <c r="BC995" s="437" t="str">
        <f t="shared" si="49"/>
        <v>125</v>
      </c>
      <c r="BD995" s="436" t="s">
        <v>102</v>
      </c>
    </row>
    <row r="996" spans="52:56">
      <c r="AZ996" s="436">
        <v>1</v>
      </c>
      <c r="BA996" s="436">
        <v>2</v>
      </c>
      <c r="BB996" s="436">
        <v>4</v>
      </c>
      <c r="BC996" s="437" t="str">
        <f t="shared" si="49"/>
        <v>124</v>
      </c>
      <c r="BD996" s="436" t="s">
        <v>102</v>
      </c>
    </row>
    <row r="997" spans="52:56">
      <c r="AZ997" s="436">
        <v>1</v>
      </c>
      <c r="BA997" s="436">
        <v>2</v>
      </c>
      <c r="BB997" s="436">
        <v>3</v>
      </c>
      <c r="BC997" s="437" t="str">
        <f t="shared" si="49"/>
        <v>123</v>
      </c>
      <c r="BD997" s="436" t="s">
        <v>102</v>
      </c>
    </row>
    <row r="998" spans="52:56">
      <c r="AZ998" s="436">
        <v>1</v>
      </c>
      <c r="BA998" s="436">
        <v>2</v>
      </c>
      <c r="BB998" s="436">
        <v>2</v>
      </c>
      <c r="BC998" s="437" t="str">
        <f t="shared" si="49"/>
        <v>122</v>
      </c>
      <c r="BD998" s="436" t="s">
        <v>102</v>
      </c>
    </row>
    <row r="999" spans="52:56">
      <c r="AZ999" s="436">
        <v>1</v>
      </c>
      <c r="BA999" s="436">
        <v>2</v>
      </c>
      <c r="BB999" s="436">
        <v>1</v>
      </c>
      <c r="BC999" s="437" t="str">
        <f t="shared" si="49"/>
        <v>121</v>
      </c>
      <c r="BD999" s="436" t="s">
        <v>102</v>
      </c>
    </row>
    <row r="1000" spans="52:56">
      <c r="AZ1000" s="436">
        <v>1</v>
      </c>
      <c r="BA1000" s="436">
        <v>1</v>
      </c>
      <c r="BB1000" s="436">
        <v>10</v>
      </c>
      <c r="BC1000" s="437" t="str">
        <f t="shared" si="49"/>
        <v>1110</v>
      </c>
      <c r="BD1000" s="436" t="s">
        <v>102</v>
      </c>
    </row>
    <row r="1001" spans="52:56">
      <c r="AZ1001" s="436">
        <v>1</v>
      </c>
      <c r="BA1001" s="436">
        <v>1</v>
      </c>
      <c r="BB1001" s="436">
        <v>9</v>
      </c>
      <c r="BC1001" s="437" t="str">
        <f t="shared" si="49"/>
        <v>119</v>
      </c>
      <c r="BD1001" s="436" t="s">
        <v>102</v>
      </c>
    </row>
    <row r="1002" spans="52:56">
      <c r="AZ1002" s="436">
        <v>1</v>
      </c>
      <c r="BA1002" s="436">
        <v>1</v>
      </c>
      <c r="BB1002" s="436">
        <v>8</v>
      </c>
      <c r="BC1002" s="437" t="str">
        <f t="shared" si="49"/>
        <v>118</v>
      </c>
      <c r="BD1002" s="436" t="s">
        <v>102</v>
      </c>
    </row>
    <row r="1003" spans="52:56">
      <c r="AZ1003" s="436">
        <v>1</v>
      </c>
      <c r="BA1003" s="436">
        <v>1</v>
      </c>
      <c r="BB1003" s="436">
        <v>7</v>
      </c>
      <c r="BC1003" s="437" t="str">
        <f t="shared" si="49"/>
        <v>117</v>
      </c>
      <c r="BD1003" s="436" t="s">
        <v>102</v>
      </c>
    </row>
    <row r="1004" spans="52:56">
      <c r="AZ1004" s="436">
        <v>1</v>
      </c>
      <c r="BA1004" s="436">
        <v>1</v>
      </c>
      <c r="BB1004" s="436">
        <v>6</v>
      </c>
      <c r="BC1004" s="437" t="str">
        <f t="shared" si="49"/>
        <v>116</v>
      </c>
      <c r="BD1004" s="436" t="s">
        <v>102</v>
      </c>
    </row>
    <row r="1005" spans="52:56">
      <c r="AZ1005" s="436">
        <v>1</v>
      </c>
      <c r="BA1005" s="436">
        <v>1</v>
      </c>
      <c r="BB1005" s="436">
        <v>5</v>
      </c>
      <c r="BC1005" s="437" t="str">
        <f t="shared" si="49"/>
        <v>115</v>
      </c>
      <c r="BD1005" s="436" t="s">
        <v>102</v>
      </c>
    </row>
    <row r="1006" spans="52:56">
      <c r="AZ1006" s="436">
        <v>1</v>
      </c>
      <c r="BA1006" s="436">
        <v>1</v>
      </c>
      <c r="BB1006" s="436">
        <v>4</v>
      </c>
      <c r="BC1006" s="437" t="str">
        <f t="shared" si="49"/>
        <v>114</v>
      </c>
      <c r="BD1006" s="436" t="s">
        <v>102</v>
      </c>
    </row>
    <row r="1007" spans="52:56">
      <c r="AZ1007" s="436">
        <v>1</v>
      </c>
      <c r="BA1007" s="436">
        <v>1</v>
      </c>
      <c r="BB1007" s="436">
        <v>3</v>
      </c>
      <c r="BC1007" s="437" t="str">
        <f t="shared" si="49"/>
        <v>113</v>
      </c>
      <c r="BD1007" s="436" t="s">
        <v>102</v>
      </c>
    </row>
    <row r="1008" spans="52:56">
      <c r="AZ1008" s="436">
        <v>1</v>
      </c>
      <c r="BA1008" s="436">
        <v>1</v>
      </c>
      <c r="BB1008" s="436">
        <v>2</v>
      </c>
      <c r="BC1008" s="437" t="str">
        <f t="shared" si="49"/>
        <v>112</v>
      </c>
      <c r="BD1008" s="436" t="s">
        <v>102</v>
      </c>
    </row>
    <row r="1009" spans="52:56">
      <c r="AZ1009" s="436">
        <v>1</v>
      </c>
      <c r="BA1009" s="436">
        <v>1</v>
      </c>
      <c r="BB1009" s="436">
        <v>1</v>
      </c>
      <c r="BC1009" s="437" t="str">
        <f t="shared" si="49"/>
        <v>111</v>
      </c>
      <c r="BD1009" s="436" t="s">
        <v>102</v>
      </c>
    </row>
  </sheetData>
  <sheetProtection algorithmName="SHA-512" hashValue="b+OqwPsHxUYf2fvxj1ygQT5HK2ifHIYGI9aMQMwCu4B/matyWOGF8neGjH9hiszsKYr3CaY0V19qoNdYQxI3EA==" saltValue="7Ax2/Ri9SJJ8LEoWsobU/w==" spinCount="100000" sheet="1" objects="1" scenarios="1" formatColumns="0" formatRows="0"/>
  <autoFilter ref="A9:AI29" xr:uid="{C4F770FF-AE0A-4B29-BF61-3506B32836CB}">
    <filterColumn colId="4" showButton="0"/>
    <filterColumn colId="8" showButton="0"/>
  </autoFilter>
  <mergeCells count="21">
    <mergeCell ref="AS9:BD9"/>
    <mergeCell ref="A8:D8"/>
    <mergeCell ref="E8:H8"/>
    <mergeCell ref="I8:M8"/>
    <mergeCell ref="N8:U8"/>
    <mergeCell ref="V8:AI8"/>
    <mergeCell ref="E9:F9"/>
    <mergeCell ref="I9:J9"/>
    <mergeCell ref="C5:D5"/>
    <mergeCell ref="C6:D6"/>
    <mergeCell ref="G5:H5"/>
    <mergeCell ref="G6:H6"/>
    <mergeCell ref="K6:L6"/>
    <mergeCell ref="K5:L5"/>
    <mergeCell ref="A2:P2"/>
    <mergeCell ref="M3:P3"/>
    <mergeCell ref="C4:D4"/>
    <mergeCell ref="C3:D3"/>
    <mergeCell ref="G3:H3"/>
    <mergeCell ref="G4:H4"/>
    <mergeCell ref="K4:L4"/>
  </mergeCells>
  <conditionalFormatting sqref="Z9:Z500">
    <cfRule type="cellIs" dxfId="4" priority="2" operator="equal">
      <formula>"Completed"</formula>
    </cfRule>
  </conditionalFormatting>
  <conditionalFormatting sqref="Z10:Z500">
    <cfRule type="cellIs" dxfId="3" priority="1" operator="equal">
      <formula>"Not Implemented"</formula>
    </cfRule>
    <cfRule type="cellIs" dxfId="2" priority="3" operator="equal">
      <formula>"Implementation Pending"</formula>
    </cfRule>
    <cfRule type="cellIs" dxfId="1" priority="4" operator="equal">
      <formula>"Decision Pending"</formula>
    </cfRule>
    <cfRule type="cellIs" dxfId="0" priority="5" operator="equal">
      <formula>"Open"</formula>
    </cfRule>
  </conditionalFormatting>
  <dataValidations count="6">
    <dataValidation type="list" allowBlank="1" showInputMessage="1" showErrorMessage="1" sqref="T10:T500 AF10:AF500" xr:uid="{B33163FB-279B-405B-80A5-4A2EE18C9835}">
      <formula1>$AW$10:$AW$12</formula1>
    </dataValidation>
    <dataValidation type="list" allowBlank="1" showInputMessage="1" showErrorMessage="1" sqref="O10:O500 K10:K500 Q10:Q500 AC10:AE500" xr:uid="{F15B1592-175E-46CE-8348-A0223AFD73FB}">
      <formula1>$AU$10:$AU$19</formula1>
    </dataValidation>
    <dataValidation type="list" allowBlank="1" showInputMessage="1" showErrorMessage="1" sqref="Z10:Z500" xr:uid="{40E42B3B-A933-446C-99BE-E8904E48692B}">
      <formula1>$AX$10:$AX$15</formula1>
    </dataValidation>
    <dataValidation type="list" allowBlank="1" showInputMessage="1" showErrorMessage="1" sqref="E10:E500 I10:I500" xr:uid="{A20B04F2-644A-42DC-B248-2D324484D478}">
      <formula1>$AT$10:$AT$12</formula1>
    </dataValidation>
    <dataValidation type="list" allowBlank="1" showInputMessage="1" showErrorMessage="1" sqref="D10:D500" xr:uid="{FF0C0C88-07EC-4BB6-AEDF-4060D51D1AEC}">
      <formula1>$AV$10:$AV$15</formula1>
    </dataValidation>
    <dataValidation type="list" allowBlank="1" showInputMessage="1" showErrorMessage="1" sqref="M7:P7 K6 N6:P6" xr:uid="{E7EC6F45-893B-40FB-9F74-D1121B447DA8}">
      <formula1>$AS$10:$AS$12</formula1>
    </dataValidation>
  </dataValidations>
  <hyperlinks>
    <hyperlink ref="A1" location="Index!A1" display="Back to Index" xr:uid="{2F9680ED-E7B2-4D85-96B8-754461A3B757}"/>
  </hyperlinks>
  <pageMargins left="0.7" right="0.7" top="0.75" bottom="0.75" header="0.3" footer="0.3"/>
  <pageSetup orientation="portrait" r:id="rId1"/>
  <headerFooter>
    <oddHeader>&amp;L&amp;"Arial,Bold"Supplier PPAP Workbook&amp;R&amp;G</oddHeader>
  </headerFooter>
  <legacyDrawing r:id="rId2"/>
  <legacyDrawingHF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9"/>
  <dimension ref="A1:S38"/>
  <sheetViews>
    <sheetView showGridLines="0" view="pageLayout" zoomScaleNormal="100" workbookViewId="0">
      <selection activeCell="B43" sqref="B43"/>
    </sheetView>
  </sheetViews>
  <sheetFormatPr defaultRowHeight="12.5"/>
  <cols>
    <col min="1" max="1" width="7.54296875" customWidth="1"/>
    <col min="2" max="2" width="13.08984375" customWidth="1"/>
    <col min="3" max="3" width="9.90625" customWidth="1"/>
    <col min="4" max="4" width="4.90625" customWidth="1"/>
    <col min="5" max="6" width="8.90625" customWidth="1"/>
    <col min="7" max="7" width="6.6328125" customWidth="1"/>
    <col min="8" max="8" width="14.6328125" customWidth="1"/>
    <col min="9" max="9" width="11.453125" customWidth="1"/>
    <col min="10" max="11" width="6.6328125" customWidth="1"/>
    <col min="12" max="12" width="10.453125" customWidth="1"/>
    <col min="13" max="13" width="13.36328125" customWidth="1"/>
  </cols>
  <sheetData>
    <row r="1" spans="1:13" ht="18">
      <c r="A1" s="213" t="s">
        <v>44</v>
      </c>
      <c r="E1" s="531" t="s">
        <v>26</v>
      </c>
      <c r="F1" s="532"/>
      <c r="G1" s="532"/>
      <c r="H1" s="532"/>
      <c r="I1" s="532"/>
    </row>
    <row r="2" spans="1:13" s="51" customFormat="1" ht="10">
      <c r="A2" s="233"/>
      <c r="B2" s="233"/>
      <c r="C2" s="233"/>
      <c r="D2" s="233"/>
      <c r="E2" s="233"/>
      <c r="F2" s="233"/>
      <c r="G2" s="233"/>
      <c r="H2" s="233"/>
      <c r="I2" s="233"/>
      <c r="J2" s="233"/>
      <c r="K2" s="233"/>
      <c r="L2" s="233"/>
      <c r="M2" s="233"/>
    </row>
    <row r="3" spans="1:13" s="51" customFormat="1" ht="11.25" customHeight="1">
      <c r="A3" s="217" t="s">
        <v>145</v>
      </c>
      <c r="B3" s="218"/>
      <c r="C3" s="218"/>
      <c r="D3" s="219"/>
      <c r="E3" s="217" t="s">
        <v>146</v>
      </c>
      <c r="F3" s="218"/>
      <c r="G3" s="218"/>
      <c r="H3" s="218"/>
      <c r="I3" s="219"/>
      <c r="J3" s="217" t="s">
        <v>147</v>
      </c>
      <c r="K3" s="218"/>
      <c r="L3" s="217" t="s">
        <v>148</v>
      </c>
      <c r="M3" s="219"/>
    </row>
    <row r="4" spans="1:13" s="2" customFormat="1">
      <c r="A4" s="50" t="s">
        <v>11</v>
      </c>
      <c r="B4" s="47"/>
      <c r="C4" s="47"/>
      <c r="D4" s="46"/>
      <c r="E4" s="48"/>
      <c r="F4" s="47"/>
      <c r="G4" s="44"/>
      <c r="H4" s="44" t="s">
        <v>11</v>
      </c>
      <c r="I4" s="43"/>
      <c r="J4" s="53" t="s">
        <v>11</v>
      </c>
      <c r="K4" s="44"/>
      <c r="L4" s="53" t="s">
        <v>11</v>
      </c>
      <c r="M4" s="43"/>
    </row>
    <row r="5" spans="1:13" s="51" customFormat="1" ht="10">
      <c r="A5" s="217" t="s">
        <v>149</v>
      </c>
      <c r="B5" s="218"/>
      <c r="C5" s="218"/>
      <c r="D5" s="219"/>
      <c r="E5" s="217" t="s">
        <v>150</v>
      </c>
      <c r="F5" s="218"/>
      <c r="G5" s="218"/>
      <c r="H5" s="218"/>
      <c r="I5" s="219"/>
      <c r="J5" s="217" t="s">
        <v>151</v>
      </c>
      <c r="K5" s="218"/>
      <c r="L5" s="218"/>
      <c r="M5" s="219"/>
    </row>
    <row r="6" spans="1:13" s="2" customFormat="1">
      <c r="A6" s="50" t="s">
        <v>11</v>
      </c>
      <c r="B6" s="47"/>
      <c r="C6" s="47"/>
      <c r="D6" s="52" t="s">
        <v>11</v>
      </c>
      <c r="E6" s="48"/>
      <c r="F6" s="47"/>
      <c r="G6" s="47"/>
      <c r="H6" s="47"/>
      <c r="I6" s="46"/>
      <c r="J6" s="45"/>
      <c r="K6" s="44"/>
      <c r="L6" s="44"/>
      <c r="M6" s="43"/>
    </row>
    <row r="7" spans="1:13" s="51" customFormat="1" ht="10">
      <c r="A7" s="217" t="s">
        <v>152</v>
      </c>
      <c r="B7" s="218"/>
      <c r="C7" s="218"/>
      <c r="D7" s="219"/>
      <c r="E7" s="217" t="s">
        <v>153</v>
      </c>
      <c r="F7" s="218"/>
      <c r="G7" s="218"/>
      <c r="H7" s="218"/>
      <c r="I7" s="219"/>
      <c r="J7" s="217" t="s">
        <v>154</v>
      </c>
      <c r="K7" s="218"/>
      <c r="L7" s="218"/>
      <c r="M7" s="219"/>
    </row>
    <row r="8" spans="1:13" s="2" customFormat="1">
      <c r="A8" s="50" t="s">
        <v>11</v>
      </c>
      <c r="B8" s="47"/>
      <c r="C8" s="47"/>
      <c r="D8" s="46"/>
      <c r="E8" s="48"/>
      <c r="F8" s="47"/>
      <c r="G8" s="47"/>
      <c r="H8" s="47"/>
      <c r="I8" s="46"/>
      <c r="J8" s="45"/>
      <c r="K8" s="44"/>
      <c r="L8" s="44"/>
      <c r="M8" s="43"/>
    </row>
    <row r="9" spans="1:13" s="51" customFormat="1" ht="10">
      <c r="A9" s="217" t="s">
        <v>155</v>
      </c>
      <c r="B9" s="218"/>
      <c r="C9" s="217" t="s">
        <v>156</v>
      </c>
      <c r="D9" s="219"/>
      <c r="E9" s="217" t="s">
        <v>157</v>
      </c>
      <c r="F9" s="218"/>
      <c r="G9" s="218"/>
      <c r="H9" s="218"/>
      <c r="I9" s="219"/>
      <c r="J9" s="217" t="s">
        <v>157</v>
      </c>
      <c r="K9" s="218"/>
      <c r="L9" s="218"/>
      <c r="M9" s="219"/>
    </row>
    <row r="10" spans="1:13" s="2" customFormat="1">
      <c r="A10" s="50" t="s">
        <v>11</v>
      </c>
      <c r="B10" s="47"/>
      <c r="C10" s="49" t="s">
        <v>11</v>
      </c>
      <c r="D10" s="43"/>
      <c r="E10" s="48"/>
      <c r="F10" s="47"/>
      <c r="G10" s="47"/>
      <c r="H10" s="47"/>
      <c r="I10" s="46"/>
      <c r="J10" s="45"/>
      <c r="K10" s="44"/>
      <c r="L10" s="44"/>
      <c r="M10" s="43"/>
    </row>
    <row r="11" spans="1:13" s="42" customFormat="1" ht="9.75" customHeight="1">
      <c r="A11" s="215"/>
      <c r="B11" s="215"/>
      <c r="C11" s="215" t="s">
        <v>158</v>
      </c>
      <c r="D11" s="525" t="s">
        <v>159</v>
      </c>
      <c r="E11" s="526"/>
      <c r="F11" s="527"/>
      <c r="G11" s="215"/>
      <c r="H11" s="525" t="s">
        <v>160</v>
      </c>
      <c r="I11" s="526"/>
      <c r="J11" s="526"/>
      <c r="K11" s="526"/>
      <c r="L11" s="527"/>
      <c r="M11" s="215"/>
    </row>
    <row r="12" spans="1:13" s="42" customFormat="1" ht="9.75" customHeight="1">
      <c r="A12" s="220" t="s">
        <v>161</v>
      </c>
      <c r="B12" s="220" t="s">
        <v>162</v>
      </c>
      <c r="C12" s="220" t="s">
        <v>163</v>
      </c>
      <c r="D12" s="528"/>
      <c r="E12" s="529"/>
      <c r="F12" s="530"/>
      <c r="G12" s="220" t="s">
        <v>164</v>
      </c>
      <c r="H12" s="528"/>
      <c r="I12" s="529"/>
      <c r="J12" s="529"/>
      <c r="K12" s="529"/>
      <c r="L12" s="530"/>
      <c r="M12" s="220"/>
    </row>
    <row r="13" spans="1:13" s="42" customFormat="1" ht="9.75" customHeight="1">
      <c r="A13" s="220" t="s">
        <v>165</v>
      </c>
      <c r="B13" s="220" t="s">
        <v>109</v>
      </c>
      <c r="C13" s="220" t="s">
        <v>166</v>
      </c>
      <c r="D13" s="215"/>
      <c r="E13" s="215"/>
      <c r="F13" s="215"/>
      <c r="G13" s="220" t="s">
        <v>167</v>
      </c>
      <c r="H13" s="220" t="s">
        <v>168</v>
      </c>
      <c r="I13" s="215" t="s">
        <v>169</v>
      </c>
      <c r="J13" s="234" t="s">
        <v>170</v>
      </c>
      <c r="K13" s="235"/>
      <c r="L13" s="215"/>
      <c r="M13" s="220" t="s">
        <v>171</v>
      </c>
    </row>
    <row r="14" spans="1:13" s="42" customFormat="1" ht="9.75" customHeight="1">
      <c r="A14" s="220" t="s">
        <v>172</v>
      </c>
      <c r="B14" s="220" t="s">
        <v>173</v>
      </c>
      <c r="C14" s="220" t="s">
        <v>174</v>
      </c>
      <c r="D14" s="220" t="s">
        <v>175</v>
      </c>
      <c r="E14" s="220" t="s">
        <v>176</v>
      </c>
      <c r="F14" s="220" t="s">
        <v>165</v>
      </c>
      <c r="G14" s="220" t="s">
        <v>177</v>
      </c>
      <c r="H14" s="220" t="s">
        <v>178</v>
      </c>
      <c r="I14" s="220" t="s">
        <v>179</v>
      </c>
      <c r="J14" s="220" t="s">
        <v>180</v>
      </c>
      <c r="K14" s="220" t="s">
        <v>181</v>
      </c>
      <c r="L14" s="220" t="s">
        <v>182</v>
      </c>
      <c r="M14" s="220" t="s">
        <v>183</v>
      </c>
    </row>
    <row r="15" spans="1:13" s="42" customFormat="1" ht="9.75" customHeight="1">
      <c r="A15" s="223"/>
      <c r="B15" s="223"/>
      <c r="C15" s="223"/>
      <c r="D15" s="223"/>
      <c r="E15" s="223"/>
      <c r="F15" s="223"/>
      <c r="G15" s="223"/>
      <c r="H15" s="223" t="s">
        <v>184</v>
      </c>
      <c r="I15" s="223" t="s">
        <v>185</v>
      </c>
      <c r="J15" s="34"/>
      <c r="K15" s="34"/>
      <c r="L15" s="223" t="s">
        <v>186</v>
      </c>
      <c r="M15" s="223"/>
    </row>
    <row r="16" spans="1:13">
      <c r="A16" s="225"/>
      <c r="B16" s="225"/>
      <c r="C16" s="225"/>
      <c r="D16" s="226"/>
      <c r="E16" s="225"/>
      <c r="F16" s="225"/>
      <c r="G16" s="225"/>
      <c r="H16" s="225"/>
      <c r="I16" s="226"/>
      <c r="J16" s="226"/>
      <c r="K16" s="226"/>
      <c r="L16" s="226"/>
      <c r="M16" s="236"/>
    </row>
    <row r="17" spans="1:19">
      <c r="A17" s="225"/>
      <c r="B17" s="225"/>
      <c r="C17" s="225"/>
      <c r="D17" s="226"/>
      <c r="E17" s="225"/>
      <c r="F17" s="225"/>
      <c r="G17" s="225"/>
      <c r="H17" s="225"/>
      <c r="I17" s="226"/>
      <c r="J17" s="226"/>
      <c r="K17" s="226"/>
      <c r="L17" s="226"/>
      <c r="M17" s="236"/>
    </row>
    <row r="18" spans="1:19">
      <c r="A18" s="225"/>
      <c r="B18" s="225"/>
      <c r="C18" s="225"/>
      <c r="D18" s="226"/>
      <c r="E18" s="225"/>
      <c r="F18" s="225"/>
      <c r="G18" s="225"/>
      <c r="H18" s="225"/>
      <c r="I18" s="226"/>
      <c r="J18" s="226"/>
      <c r="K18" s="226"/>
      <c r="L18" s="226"/>
      <c r="M18" s="236"/>
    </row>
    <row r="19" spans="1:19">
      <c r="A19" s="225"/>
      <c r="B19" s="225"/>
      <c r="C19" s="225"/>
      <c r="D19" s="226"/>
      <c r="E19" s="225"/>
      <c r="F19" s="225"/>
      <c r="G19" s="225"/>
      <c r="H19" s="225"/>
      <c r="I19" s="226"/>
      <c r="J19" s="226"/>
      <c r="K19" s="226"/>
      <c r="L19" s="226"/>
      <c r="M19" s="236"/>
    </row>
    <row r="20" spans="1:19">
      <c r="A20" s="225"/>
      <c r="B20" s="225"/>
      <c r="C20" s="225"/>
      <c r="D20" s="226"/>
      <c r="E20" s="225"/>
      <c r="F20" s="225"/>
      <c r="G20" s="225"/>
      <c r="H20" s="225"/>
      <c r="I20" s="226"/>
      <c r="J20" s="226"/>
      <c r="K20" s="226"/>
      <c r="L20" s="226"/>
      <c r="M20" s="236"/>
      <c r="S20" s="2"/>
    </row>
    <row r="21" spans="1:19">
      <c r="A21" s="225"/>
      <c r="B21" s="225"/>
      <c r="C21" s="225"/>
      <c r="D21" s="226"/>
      <c r="E21" s="225"/>
      <c r="F21" s="225"/>
      <c r="G21" s="225"/>
      <c r="H21" s="225"/>
      <c r="I21" s="226"/>
      <c r="J21" s="226"/>
      <c r="K21" s="226"/>
      <c r="L21" s="226"/>
      <c r="M21" s="236"/>
    </row>
    <row r="22" spans="1:19">
      <c r="A22" s="225"/>
      <c r="B22" s="225"/>
      <c r="C22" s="225"/>
      <c r="D22" s="226"/>
      <c r="E22" s="225"/>
      <c r="F22" s="225"/>
      <c r="G22" s="225"/>
      <c r="H22" s="225"/>
      <c r="I22" s="226"/>
      <c r="J22" s="226"/>
      <c r="K22" s="226"/>
      <c r="L22" s="226"/>
      <c r="M22" s="236"/>
    </row>
    <row r="23" spans="1:19">
      <c r="A23" s="225"/>
      <c r="B23" s="225"/>
      <c r="C23" s="225"/>
      <c r="D23" s="226"/>
      <c r="E23" s="225"/>
      <c r="F23" s="225"/>
      <c r="G23" s="225"/>
      <c r="H23" s="225"/>
      <c r="I23" s="226"/>
      <c r="J23" s="226"/>
      <c r="K23" s="226"/>
      <c r="L23" s="226"/>
      <c r="M23" s="236"/>
    </row>
    <row r="24" spans="1:19">
      <c r="A24" s="225"/>
      <c r="B24" s="225"/>
      <c r="C24" s="225"/>
      <c r="D24" s="226"/>
      <c r="E24" s="225"/>
      <c r="F24" s="225"/>
      <c r="G24" s="225"/>
      <c r="H24" s="225"/>
      <c r="I24" s="226"/>
      <c r="J24" s="226"/>
      <c r="K24" s="226"/>
      <c r="L24" s="226"/>
      <c r="M24" s="236"/>
    </row>
    <row r="25" spans="1:19">
      <c r="A25" s="225"/>
      <c r="B25" s="225"/>
      <c r="C25" s="225"/>
      <c r="D25" s="226"/>
      <c r="E25" s="225"/>
      <c r="F25" s="225"/>
      <c r="G25" s="225"/>
      <c r="H25" s="225"/>
      <c r="I25" s="226"/>
      <c r="J25" s="226"/>
      <c r="K25" s="226"/>
      <c r="L25" s="226"/>
      <c r="M25" s="236"/>
    </row>
    <row r="26" spans="1:19">
      <c r="A26" s="225"/>
      <c r="B26" s="225"/>
      <c r="C26" s="225"/>
      <c r="D26" s="226"/>
      <c r="E26" s="225"/>
      <c r="F26" s="225"/>
      <c r="G26" s="225"/>
      <c r="H26" s="225"/>
      <c r="I26" s="226"/>
      <c r="J26" s="226"/>
      <c r="K26" s="226"/>
      <c r="L26" s="226"/>
      <c r="M26" s="236"/>
    </row>
    <row r="27" spans="1:19">
      <c r="A27" s="225"/>
      <c r="B27" s="225"/>
      <c r="C27" s="225"/>
      <c r="D27" s="226"/>
      <c r="E27" s="225"/>
      <c r="F27" s="225"/>
      <c r="G27" s="225"/>
      <c r="H27" s="225"/>
      <c r="I27" s="226"/>
      <c r="J27" s="226"/>
      <c r="K27" s="226"/>
      <c r="L27" s="226"/>
      <c r="M27" s="236"/>
    </row>
    <row r="28" spans="1:19">
      <c r="A28" s="225"/>
      <c r="B28" s="225"/>
      <c r="C28" s="225"/>
      <c r="D28" s="226"/>
      <c r="E28" s="225"/>
      <c r="F28" s="225"/>
      <c r="G28" s="225"/>
      <c r="H28" s="225"/>
      <c r="I28" s="226"/>
      <c r="J28" s="226"/>
      <c r="K28" s="226"/>
      <c r="L28" s="226"/>
      <c r="M28" s="236"/>
      <c r="O28" s="41"/>
    </row>
    <row r="29" spans="1:19">
      <c r="A29" s="225"/>
      <c r="B29" s="225"/>
      <c r="C29" s="225"/>
      <c r="D29" s="226"/>
      <c r="E29" s="225"/>
      <c r="F29" s="225"/>
      <c r="G29" s="225"/>
      <c r="H29" s="225"/>
      <c r="I29" s="226"/>
      <c r="J29" s="226"/>
      <c r="K29" s="226"/>
      <c r="L29" s="226"/>
      <c r="M29" s="236"/>
    </row>
    <row r="30" spans="1:19">
      <c r="A30" s="225"/>
      <c r="B30" s="225"/>
      <c r="C30" s="225"/>
      <c r="D30" s="226"/>
      <c r="E30" s="225"/>
      <c r="F30" s="225"/>
      <c r="G30" s="225"/>
      <c r="H30" s="225"/>
      <c r="I30" s="226"/>
      <c r="J30" s="226"/>
      <c r="K30" s="226"/>
      <c r="L30" s="226"/>
      <c r="M30" s="236"/>
    </row>
    <row r="31" spans="1:19">
      <c r="A31" s="225"/>
      <c r="B31" s="225"/>
      <c r="C31" s="225"/>
      <c r="D31" s="226"/>
      <c r="E31" s="225"/>
      <c r="F31" s="225"/>
      <c r="G31" s="225"/>
      <c r="H31" s="225"/>
      <c r="I31" s="226"/>
      <c r="J31" s="226"/>
      <c r="K31" s="226"/>
      <c r="L31" s="226"/>
      <c r="M31" s="236"/>
    </row>
    <row r="32" spans="1:19">
      <c r="A32" s="225"/>
      <c r="B32" s="225"/>
      <c r="C32" s="225"/>
      <c r="D32" s="226"/>
      <c r="E32" s="225"/>
      <c r="F32" s="225"/>
      <c r="G32" s="225"/>
      <c r="H32" s="225"/>
      <c r="I32" s="226"/>
      <c r="J32" s="226"/>
      <c r="K32" s="226"/>
      <c r="L32" s="226"/>
      <c r="M32" s="236"/>
    </row>
    <row r="33" spans="1:13">
      <c r="A33" s="225"/>
      <c r="B33" s="225"/>
      <c r="C33" s="225"/>
      <c r="D33" s="226"/>
      <c r="E33" s="225"/>
      <c r="F33" s="225"/>
      <c r="G33" s="225"/>
      <c r="H33" s="225"/>
      <c r="I33" s="226"/>
      <c r="J33" s="226"/>
      <c r="K33" s="226"/>
      <c r="L33" s="226"/>
      <c r="M33" s="236"/>
    </row>
    <row r="34" spans="1:13">
      <c r="A34" s="225"/>
      <c r="B34" s="225"/>
      <c r="C34" s="225"/>
      <c r="D34" s="226"/>
      <c r="E34" s="225"/>
      <c r="F34" s="225"/>
      <c r="G34" s="225"/>
      <c r="H34" s="225"/>
      <c r="I34" s="226"/>
      <c r="J34" s="226"/>
      <c r="K34" s="226"/>
      <c r="L34" s="226"/>
      <c r="M34" s="236"/>
    </row>
    <row r="35" spans="1:13">
      <c r="A35" s="225"/>
      <c r="B35" s="225"/>
      <c r="C35" s="225"/>
      <c r="D35" s="226"/>
      <c r="E35" s="225"/>
      <c r="F35" s="225"/>
      <c r="G35" s="225"/>
      <c r="H35" s="225"/>
      <c r="I35" s="226"/>
      <c r="J35" s="226"/>
      <c r="K35" s="226"/>
      <c r="L35" s="226"/>
      <c r="M35" s="236"/>
    </row>
    <row r="36" spans="1:13">
      <c r="A36" s="225"/>
      <c r="B36" s="225"/>
      <c r="C36" s="225"/>
      <c r="D36" s="226"/>
      <c r="E36" s="225"/>
      <c r="F36" s="225"/>
      <c r="G36" s="225"/>
      <c r="H36" s="225"/>
      <c r="I36" s="226"/>
      <c r="J36" s="226"/>
      <c r="K36" s="226"/>
      <c r="L36" s="226"/>
      <c r="M36" s="236"/>
    </row>
    <row r="37" spans="1:13">
      <c r="A37" s="225"/>
      <c r="B37" s="225"/>
      <c r="C37" s="225"/>
      <c r="D37" s="226"/>
      <c r="E37" s="225"/>
      <c r="F37" s="225"/>
      <c r="G37" s="225"/>
      <c r="H37" s="225"/>
      <c r="I37" s="226"/>
      <c r="J37" s="226"/>
      <c r="K37" s="226"/>
      <c r="L37" s="226"/>
      <c r="M37" s="236"/>
    </row>
    <row r="38" spans="1:13">
      <c r="A38" s="227"/>
      <c r="B38" s="227"/>
      <c r="C38" s="227"/>
      <c r="D38" s="228"/>
      <c r="E38" s="227"/>
      <c r="F38" s="227"/>
      <c r="G38" s="227"/>
      <c r="H38" s="227"/>
      <c r="I38" s="228"/>
      <c r="J38" s="228"/>
      <c r="K38" s="228"/>
      <c r="L38" s="228"/>
      <c r="M38" s="237"/>
    </row>
  </sheetData>
  <customSheetViews>
    <customSheetView guid="{0C3D94F3-5C1F-492C-9E45-C36C99F6E6C9}" showPageBreaks="1" fitToPage="1" view="pageLayout">
      <selection activeCell="E57" sqref="E57"/>
      <pageMargins left="0" right="0" top="0" bottom="0" header="0" footer="0"/>
      <pageSetup orientation="landscape" r:id="rId1"/>
      <headerFooter alignWithMargins="0">
        <oddHeader>&amp;L&amp;"Arial,Bold"Supplier PPAP Workbook&amp;R&amp;G</oddHeader>
        <oddFooter>&amp;L&amp;"Arial,Bold"&amp;8 04-0034
REV 01
Effective: 10-SEP-2019&amp;C&amp;"Arial,Bold"&amp;8&amp;A&amp;R&amp;"Arial,Bold"&amp;8&amp;P of &amp;N</oddFooter>
      </headerFooter>
    </customSheetView>
  </customSheetViews>
  <mergeCells count="3">
    <mergeCell ref="D11:F12"/>
    <mergeCell ref="H11:L12"/>
    <mergeCell ref="E1:I1"/>
  </mergeCells>
  <hyperlinks>
    <hyperlink ref="A1" location="Index!A1" display="Back to Index" xr:uid="{00000000-0004-0000-0600-000000000000}"/>
  </hyperlinks>
  <pageMargins left="0.74803149606299213" right="0.74803149606299213" top="0.98425196850393704" bottom="0.98425196850393704" header="0.51181102362204722" footer="0.51181102362204722"/>
  <pageSetup scale="84" orientation="landscape" r:id="rId2"/>
  <headerFooter alignWithMargins="0">
    <oddHeader>&amp;L&amp;"Arial,Bold"Supplier PPAP Workbook</oddHeader>
    <oddFooter>&amp;L&amp;8 04-0034
REV 
Effective: &amp;C&amp;8&amp;A&amp;R&amp;8Page &amp;P of &amp;N</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29697" r:id="rId5" name="Check Box 1">
              <controlPr locked="0" defaultSize="0" autoFill="0" autoLine="0" autoPict="0">
                <anchor moveWithCells="1">
                  <from>
                    <xdr:col>0</xdr:col>
                    <xdr:colOff>44450</xdr:colOff>
                    <xdr:row>0</xdr:row>
                    <xdr:rowOff>228600</xdr:rowOff>
                  </from>
                  <to>
                    <xdr:col>1</xdr:col>
                    <xdr:colOff>654050</xdr:colOff>
                    <xdr:row>2</xdr:row>
                    <xdr:rowOff>38100</xdr:rowOff>
                  </to>
                </anchor>
              </controlPr>
            </control>
          </mc:Choice>
        </mc:AlternateContent>
        <mc:AlternateContent xmlns:mc="http://schemas.openxmlformats.org/markup-compatibility/2006">
          <mc:Choice Requires="x14">
            <control shapeId="29698" r:id="rId6" name="Check Box 2">
              <controlPr locked="0" defaultSize="0" autoFill="0" autoLine="0" autoPict="0">
                <anchor moveWithCells="1">
                  <from>
                    <xdr:col>1</xdr:col>
                    <xdr:colOff>488950</xdr:colOff>
                    <xdr:row>0</xdr:row>
                    <xdr:rowOff>228600</xdr:rowOff>
                  </from>
                  <to>
                    <xdr:col>3</xdr:col>
                    <xdr:colOff>0</xdr:colOff>
                    <xdr:row>2</xdr:row>
                    <xdr:rowOff>38100</xdr:rowOff>
                  </to>
                </anchor>
              </controlPr>
            </control>
          </mc:Choice>
        </mc:AlternateContent>
        <mc:AlternateContent xmlns:mc="http://schemas.openxmlformats.org/markup-compatibility/2006">
          <mc:Choice Requires="x14">
            <control shapeId="29699" r:id="rId7" name="Check Box 3">
              <controlPr locked="0" defaultSize="0" autoFill="0" autoLine="0" autoPict="0">
                <anchor moveWithCells="1">
                  <from>
                    <xdr:col>2</xdr:col>
                    <xdr:colOff>641350</xdr:colOff>
                    <xdr:row>0</xdr:row>
                    <xdr:rowOff>228600</xdr:rowOff>
                  </from>
                  <to>
                    <xdr:col>5</xdr:col>
                    <xdr:colOff>228600</xdr:colOff>
                    <xdr:row>2</xdr:row>
                    <xdr:rowOff>38100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5"/>
  <dimension ref="A1:I43"/>
  <sheetViews>
    <sheetView showGridLines="0" view="pageLayout" topLeftCell="A35" zoomScaleNormal="100" workbookViewId="0">
      <selection activeCell="D57" sqref="D57"/>
    </sheetView>
  </sheetViews>
  <sheetFormatPr defaultRowHeight="12.5"/>
  <cols>
    <col min="1" max="9" width="9.90625" customWidth="1"/>
  </cols>
  <sheetData>
    <row r="1" spans="1:9">
      <c r="A1" s="213" t="s">
        <v>44</v>
      </c>
      <c r="B1" s="14"/>
      <c r="C1" s="14"/>
      <c r="D1" s="14"/>
      <c r="E1" s="14"/>
      <c r="F1" s="14"/>
      <c r="G1" s="14"/>
      <c r="H1" s="14"/>
      <c r="I1" s="14"/>
    </row>
    <row r="2" spans="1:9" ht="18">
      <c r="A2" s="249" t="s">
        <v>187</v>
      </c>
      <c r="B2" s="14"/>
      <c r="C2" s="14"/>
      <c r="D2" s="14"/>
      <c r="E2" s="14"/>
      <c r="F2" s="14"/>
      <c r="G2" s="14"/>
      <c r="H2" s="14"/>
      <c r="I2" s="14"/>
    </row>
    <row r="4" spans="1:9" s="51" customFormat="1" ht="10">
      <c r="A4" s="217" t="s">
        <v>188</v>
      </c>
      <c r="B4" s="218"/>
      <c r="C4" s="219"/>
      <c r="D4" s="217" t="s">
        <v>189</v>
      </c>
      <c r="E4" s="218"/>
      <c r="F4" s="219"/>
      <c r="G4" s="217" t="s">
        <v>190</v>
      </c>
      <c r="H4" s="218"/>
      <c r="I4" s="219"/>
    </row>
    <row r="5" spans="1:9">
      <c r="A5" s="103"/>
      <c r="B5" s="11"/>
      <c r="C5" s="97"/>
      <c r="D5" s="54"/>
      <c r="E5" s="8"/>
      <c r="F5" s="75"/>
      <c r="G5" s="54"/>
      <c r="H5" s="8"/>
      <c r="I5" s="75"/>
    </row>
    <row r="6" spans="1:9" s="51" customFormat="1" ht="10">
      <c r="A6" s="217" t="s">
        <v>191</v>
      </c>
      <c r="B6" s="218"/>
      <c r="C6" s="219"/>
      <c r="D6" s="217" t="s">
        <v>192</v>
      </c>
      <c r="E6" s="218"/>
      <c r="F6" s="219"/>
      <c r="G6" s="217" t="s">
        <v>193</v>
      </c>
      <c r="H6" s="218"/>
      <c r="I6" s="219"/>
    </row>
    <row r="7" spans="1:9">
      <c r="A7" s="103"/>
      <c r="B7" s="11"/>
      <c r="C7" s="97"/>
      <c r="D7" s="54"/>
      <c r="E7" s="8"/>
      <c r="F7" s="75"/>
      <c r="G7" s="54"/>
      <c r="H7" s="8"/>
      <c r="I7" s="75"/>
    </row>
    <row r="8" spans="1:9" s="51" customFormat="1" ht="10">
      <c r="A8" s="217" t="s">
        <v>194</v>
      </c>
      <c r="B8" s="218"/>
      <c r="C8" s="219"/>
      <c r="D8" s="217" t="s">
        <v>195</v>
      </c>
      <c r="E8" s="218"/>
      <c r="F8" s="219"/>
      <c r="G8" s="217" t="s">
        <v>196</v>
      </c>
      <c r="H8" s="218"/>
      <c r="I8" s="219"/>
    </row>
    <row r="9" spans="1:9">
      <c r="A9" s="102"/>
      <c r="B9" s="11"/>
      <c r="C9" s="97"/>
      <c r="D9" s="54"/>
      <c r="E9" s="8"/>
      <c r="F9" s="75"/>
      <c r="G9" s="54"/>
      <c r="H9" s="8"/>
      <c r="I9" s="75"/>
    </row>
    <row r="13" spans="1:9" ht="15.5">
      <c r="B13" s="74"/>
      <c r="C13" s="101" t="s">
        <v>197</v>
      </c>
      <c r="D13" s="72"/>
      <c r="F13" s="74"/>
      <c r="G13" s="101" t="s">
        <v>198</v>
      </c>
      <c r="H13" s="72"/>
    </row>
    <row r="14" spans="1:9">
      <c r="B14" s="5" t="s">
        <v>199</v>
      </c>
      <c r="C14" s="5" t="s">
        <v>200</v>
      </c>
      <c r="D14" s="5" t="s">
        <v>201</v>
      </c>
      <c r="F14" s="5" t="s">
        <v>199</v>
      </c>
      <c r="G14" s="5" t="s">
        <v>200</v>
      </c>
      <c r="H14" s="5" t="s">
        <v>201</v>
      </c>
    </row>
    <row r="15" spans="1:9">
      <c r="B15" s="5">
        <v>1</v>
      </c>
      <c r="C15" s="100"/>
      <c r="D15" s="100"/>
      <c r="F15" s="5">
        <v>1</v>
      </c>
      <c r="G15" s="100"/>
      <c r="H15" s="100"/>
    </row>
    <row r="16" spans="1:9">
      <c r="B16" s="5">
        <f t="shared" ref="B16:B34" si="0">B15+1</f>
        <v>2</v>
      </c>
      <c r="C16" s="100"/>
      <c r="D16" s="100"/>
      <c r="F16" s="5">
        <f t="shared" ref="F16:F34" si="1">F15+1</f>
        <v>2</v>
      </c>
      <c r="G16" s="100"/>
      <c r="H16" s="100"/>
    </row>
    <row r="17" spans="2:8">
      <c r="B17" s="5">
        <f t="shared" si="0"/>
        <v>3</v>
      </c>
      <c r="C17" s="100"/>
      <c r="D17" s="100"/>
      <c r="F17" s="5">
        <f t="shared" si="1"/>
        <v>3</v>
      </c>
      <c r="G17" s="100"/>
      <c r="H17" s="100"/>
    </row>
    <row r="18" spans="2:8">
      <c r="B18" s="5">
        <f t="shared" si="0"/>
        <v>4</v>
      </c>
      <c r="C18" s="100"/>
      <c r="D18" s="100"/>
      <c r="F18" s="5">
        <f t="shared" si="1"/>
        <v>4</v>
      </c>
      <c r="G18" s="100"/>
      <c r="H18" s="100"/>
    </row>
    <row r="19" spans="2:8">
      <c r="B19" s="5">
        <f t="shared" si="0"/>
        <v>5</v>
      </c>
      <c r="C19" s="100"/>
      <c r="D19" s="100"/>
      <c r="F19" s="5">
        <f t="shared" si="1"/>
        <v>5</v>
      </c>
      <c r="G19" s="100"/>
      <c r="H19" s="100"/>
    </row>
    <row r="20" spans="2:8">
      <c r="B20" s="5">
        <f t="shared" si="0"/>
        <v>6</v>
      </c>
      <c r="C20" s="100"/>
      <c r="D20" s="100"/>
      <c r="F20" s="5">
        <f t="shared" si="1"/>
        <v>6</v>
      </c>
      <c r="G20" s="100"/>
      <c r="H20" s="100"/>
    </row>
    <row r="21" spans="2:8">
      <c r="B21" s="5">
        <f t="shared" si="0"/>
        <v>7</v>
      </c>
      <c r="C21" s="100"/>
      <c r="D21" s="100"/>
      <c r="F21" s="5">
        <f t="shared" si="1"/>
        <v>7</v>
      </c>
      <c r="G21" s="100"/>
      <c r="H21" s="100"/>
    </row>
    <row r="22" spans="2:8">
      <c r="B22" s="5">
        <f t="shared" si="0"/>
        <v>8</v>
      </c>
      <c r="C22" s="100"/>
      <c r="D22" s="100"/>
      <c r="F22" s="5">
        <f t="shared" si="1"/>
        <v>8</v>
      </c>
      <c r="G22" s="100"/>
      <c r="H22" s="100"/>
    </row>
    <row r="23" spans="2:8">
      <c r="B23" s="5">
        <f t="shared" si="0"/>
        <v>9</v>
      </c>
      <c r="C23" s="100"/>
      <c r="D23" s="100"/>
      <c r="F23" s="5">
        <f t="shared" si="1"/>
        <v>9</v>
      </c>
      <c r="G23" s="100"/>
      <c r="H23" s="100"/>
    </row>
    <row r="24" spans="2:8">
      <c r="B24" s="5">
        <f t="shared" si="0"/>
        <v>10</v>
      </c>
      <c r="C24" s="100"/>
      <c r="D24" s="100"/>
      <c r="F24" s="5">
        <f t="shared" si="1"/>
        <v>10</v>
      </c>
      <c r="G24" s="100"/>
      <c r="H24" s="100"/>
    </row>
    <row r="25" spans="2:8">
      <c r="B25" s="5">
        <f t="shared" si="0"/>
        <v>11</v>
      </c>
      <c r="C25" s="100"/>
      <c r="D25" s="100"/>
      <c r="F25" s="5">
        <f t="shared" si="1"/>
        <v>11</v>
      </c>
      <c r="G25" s="100"/>
      <c r="H25" s="100"/>
    </row>
    <row r="26" spans="2:8">
      <c r="B26" s="5">
        <f t="shared" si="0"/>
        <v>12</v>
      </c>
      <c r="C26" s="100"/>
      <c r="D26" s="100"/>
      <c r="F26" s="5">
        <f t="shared" si="1"/>
        <v>12</v>
      </c>
      <c r="G26" s="100"/>
      <c r="H26" s="100"/>
    </row>
    <row r="27" spans="2:8">
      <c r="B27" s="5">
        <f t="shared" si="0"/>
        <v>13</v>
      </c>
      <c r="C27" s="100"/>
      <c r="D27" s="100"/>
      <c r="F27" s="5">
        <f t="shared" si="1"/>
        <v>13</v>
      </c>
      <c r="G27" s="100"/>
      <c r="H27" s="100"/>
    </row>
    <row r="28" spans="2:8">
      <c r="B28" s="5">
        <f t="shared" si="0"/>
        <v>14</v>
      </c>
      <c r="C28" s="100"/>
      <c r="D28" s="100"/>
      <c r="F28" s="5">
        <f t="shared" si="1"/>
        <v>14</v>
      </c>
      <c r="G28" s="100"/>
      <c r="H28" s="100"/>
    </row>
    <row r="29" spans="2:8">
      <c r="B29" s="5">
        <f t="shared" si="0"/>
        <v>15</v>
      </c>
      <c r="C29" s="100"/>
      <c r="D29" s="100"/>
      <c r="F29" s="5">
        <f t="shared" si="1"/>
        <v>15</v>
      </c>
      <c r="G29" s="100"/>
      <c r="H29" s="100"/>
    </row>
    <row r="30" spans="2:8">
      <c r="B30" s="5">
        <f t="shared" si="0"/>
        <v>16</v>
      </c>
      <c r="C30" s="100"/>
      <c r="D30" s="100"/>
      <c r="F30" s="5">
        <f t="shared" si="1"/>
        <v>16</v>
      </c>
      <c r="G30" s="100"/>
      <c r="H30" s="100"/>
    </row>
    <row r="31" spans="2:8">
      <c r="B31" s="5">
        <f t="shared" si="0"/>
        <v>17</v>
      </c>
      <c r="C31" s="100"/>
      <c r="D31" s="100"/>
      <c r="F31" s="5">
        <f t="shared" si="1"/>
        <v>17</v>
      </c>
      <c r="G31" s="100"/>
      <c r="H31" s="100"/>
    </row>
    <row r="32" spans="2:8">
      <c r="B32" s="5">
        <f t="shared" si="0"/>
        <v>18</v>
      </c>
      <c r="C32" s="100"/>
      <c r="D32" s="100"/>
      <c r="F32" s="5">
        <f t="shared" si="1"/>
        <v>18</v>
      </c>
      <c r="G32" s="100"/>
      <c r="H32" s="100"/>
    </row>
    <row r="33" spans="2:8">
      <c r="B33" s="5">
        <f t="shared" si="0"/>
        <v>19</v>
      </c>
      <c r="C33" s="100"/>
      <c r="D33" s="100"/>
      <c r="F33" s="5">
        <f t="shared" si="1"/>
        <v>19</v>
      </c>
      <c r="G33" s="100"/>
      <c r="H33" s="100"/>
    </row>
    <row r="34" spans="2:8">
      <c r="B34" s="5">
        <f t="shared" si="0"/>
        <v>20</v>
      </c>
      <c r="C34" s="100"/>
      <c r="D34" s="100"/>
      <c r="F34" s="5">
        <f t="shared" si="1"/>
        <v>20</v>
      </c>
      <c r="G34" s="100"/>
      <c r="H34" s="100"/>
    </row>
    <row r="38" spans="2:8" ht="15.75" customHeight="1">
      <c r="B38" t="s">
        <v>202</v>
      </c>
      <c r="F38" s="99"/>
    </row>
    <row r="39" spans="2:8" ht="17.25" customHeight="1">
      <c r="F39" s="99"/>
    </row>
    <row r="41" spans="2:8">
      <c r="B41" t="s">
        <v>91</v>
      </c>
      <c r="C41" s="20"/>
      <c r="D41" s="20"/>
      <c r="E41" s="20"/>
      <c r="F41" s="20"/>
      <c r="G41" s="20"/>
      <c r="H41" s="20"/>
    </row>
    <row r="42" spans="2:8">
      <c r="C42" s="20"/>
      <c r="D42" s="20"/>
      <c r="E42" s="20"/>
      <c r="F42" s="20"/>
      <c r="G42" s="20"/>
      <c r="H42" s="20"/>
    </row>
    <row r="43" spans="2:8">
      <c r="C43" s="20"/>
      <c r="D43" s="20"/>
      <c r="E43" s="20"/>
      <c r="F43" s="20"/>
      <c r="G43" s="20"/>
      <c r="H43" s="20"/>
    </row>
  </sheetData>
  <customSheetViews>
    <customSheetView guid="{0C3D94F3-5C1F-492C-9E45-C36C99F6E6C9}" showPageBreaks="1" view="pageLayout" topLeftCell="A10">
      <selection activeCell="E57" sqref="E57"/>
      <pageMargins left="0" right="0" top="0" bottom="0" header="0" footer="0"/>
      <pageSetup orientation="portrait" r:id="rId1"/>
      <headerFooter alignWithMargins="0">
        <oddHeader>&amp;L&amp;"Arial,Bold"Supplier PPAP Workbook&amp;R&amp;G</oddHeader>
        <oddFooter>&amp;L&amp;"Arial,Bold"&amp;8 04-0034
REV 01
Effective: 10-SEP-2019&amp;C&amp;"Arial,Bold"&amp;8&amp;A&amp;R&amp;"Arial,Bold"&amp;8&amp;P of &amp;N</oddFooter>
      </headerFooter>
    </customSheetView>
  </customSheetViews>
  <hyperlinks>
    <hyperlink ref="A1" location="Index!A1" display="Back to Index" xr:uid="{7EF40291-CD52-419C-B2B8-61C9FA22C812}"/>
  </hyperlinks>
  <pageMargins left="0.74803149606299213" right="0.74803149606299213" top="0.98425196850393704" bottom="0.98425196850393704" header="0.51181102362204722" footer="0.51181102362204722"/>
  <pageSetup scale="84" orientation="portrait" r:id="rId2"/>
  <headerFooter alignWithMargins="0">
    <oddHeader>&amp;L&amp;"Arial,Bold"Supplier PPAP Workbook</oddHeader>
    <oddFooter>&amp;L&amp;8 04-0034
REV 
Effective: &amp;C&amp;8&amp;A&amp;R&amp;8Page &amp;P of &amp;N</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30721" r:id="rId5" name="Check Box 1">
              <controlPr defaultSize="0" autoFill="0" autoLine="0" autoPict="0">
                <anchor moveWithCells="1">
                  <from>
                    <xdr:col>5</xdr:col>
                    <xdr:colOff>190500</xdr:colOff>
                    <xdr:row>36</xdr:row>
                    <xdr:rowOff>190500</xdr:rowOff>
                  </from>
                  <to>
                    <xdr:col>7</xdr:col>
                    <xdr:colOff>298450</xdr:colOff>
                    <xdr:row>38</xdr:row>
                    <xdr:rowOff>6350</xdr:rowOff>
                  </to>
                </anchor>
              </controlPr>
            </control>
          </mc:Choice>
        </mc:AlternateContent>
        <mc:AlternateContent xmlns:mc="http://schemas.openxmlformats.org/markup-compatibility/2006">
          <mc:Choice Requires="x14">
            <control shapeId="30722" r:id="rId6" name="Check Box 2">
              <controlPr defaultSize="0" autoFill="0" autoLine="0" autoPict="0">
                <anchor moveWithCells="1">
                  <from>
                    <xdr:col>5</xdr:col>
                    <xdr:colOff>190500</xdr:colOff>
                    <xdr:row>38</xdr:row>
                    <xdr:rowOff>6350</xdr:rowOff>
                  </from>
                  <to>
                    <xdr:col>7</xdr:col>
                    <xdr:colOff>463550</xdr:colOff>
                    <xdr:row>39</xdr:row>
                    <xdr:rowOff>6350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6">
    <pageSetUpPr fitToPage="1"/>
  </sheetPr>
  <dimension ref="A1:Z42"/>
  <sheetViews>
    <sheetView showGridLines="0" view="pageLayout" zoomScaleNormal="100" workbookViewId="0">
      <selection activeCell="J33" sqref="J33"/>
    </sheetView>
  </sheetViews>
  <sheetFormatPr defaultRowHeight="12.5"/>
  <cols>
    <col min="1" max="1" width="7.54296875" customWidth="1"/>
    <col min="2" max="2" width="4.90625" customWidth="1"/>
    <col min="3" max="9" width="6.36328125" customWidth="1"/>
    <col min="10" max="10" width="7.08984375" customWidth="1"/>
    <col min="11" max="12" width="6.36328125" customWidth="1"/>
    <col min="13" max="13" width="5.36328125" customWidth="1"/>
    <col min="15" max="15" width="9.36328125" customWidth="1"/>
    <col min="16" max="21" width="7.6328125" customWidth="1"/>
    <col min="22" max="22" width="9.36328125" customWidth="1"/>
    <col min="23" max="23" width="8.36328125" customWidth="1"/>
    <col min="24" max="25" width="9.36328125" customWidth="1"/>
  </cols>
  <sheetData>
    <row r="1" spans="1:26" ht="18">
      <c r="A1" s="213" t="s">
        <v>44</v>
      </c>
      <c r="B1" s="14"/>
      <c r="C1" s="14"/>
      <c r="D1" s="14"/>
      <c r="E1" s="14"/>
      <c r="F1" s="14"/>
      <c r="G1" s="14"/>
      <c r="H1" s="14"/>
      <c r="I1" s="14"/>
      <c r="J1" s="14"/>
      <c r="K1" s="14"/>
      <c r="L1" s="14"/>
      <c r="M1" s="14"/>
      <c r="N1" s="14"/>
      <c r="O1" s="249" t="s">
        <v>203</v>
      </c>
      <c r="P1" s="14"/>
      <c r="Q1" s="14"/>
      <c r="R1" s="14"/>
      <c r="S1" s="14"/>
      <c r="T1" s="14"/>
      <c r="U1" s="14"/>
      <c r="V1" s="14"/>
      <c r="W1" s="14"/>
      <c r="X1" s="14"/>
      <c r="Y1" s="14"/>
    </row>
    <row r="2" spans="1:26" ht="18">
      <c r="A2" s="249" t="s">
        <v>204</v>
      </c>
      <c r="B2" s="14"/>
      <c r="C2" s="14"/>
      <c r="D2" s="14"/>
      <c r="E2" s="14"/>
      <c r="F2" s="14"/>
      <c r="G2" s="14"/>
      <c r="H2" s="14"/>
      <c r="I2" s="14"/>
      <c r="J2" s="14"/>
      <c r="K2" s="14"/>
      <c r="L2" s="14"/>
      <c r="M2" s="14"/>
      <c r="N2" s="14"/>
      <c r="O2" s="249" t="s">
        <v>204</v>
      </c>
      <c r="P2" s="14"/>
      <c r="Q2" s="14"/>
      <c r="R2" s="14"/>
      <c r="S2" s="14"/>
      <c r="T2" s="14"/>
      <c r="U2" s="14"/>
      <c r="V2" s="14"/>
      <c r="W2" s="14"/>
      <c r="X2" s="14"/>
      <c r="Y2" s="14"/>
    </row>
    <row r="3" spans="1:26">
      <c r="G3" s="484"/>
    </row>
    <row r="4" spans="1:26" s="51" customFormat="1" ht="10">
      <c r="A4" s="217" t="s">
        <v>188</v>
      </c>
      <c r="B4" s="218"/>
      <c r="C4" s="540"/>
      <c r="D4" s="541"/>
      <c r="E4" s="542"/>
      <c r="F4" s="536" t="s">
        <v>189</v>
      </c>
      <c r="G4" s="539"/>
      <c r="H4" s="539"/>
      <c r="I4" s="539"/>
      <c r="J4" s="536" t="s">
        <v>190</v>
      </c>
      <c r="K4" s="540"/>
      <c r="L4" s="541"/>
      <c r="M4" s="541"/>
      <c r="N4" s="542"/>
      <c r="O4" s="533" t="s">
        <v>188</v>
      </c>
      <c r="P4" s="535"/>
      <c r="Q4" s="535"/>
      <c r="R4" s="525" t="s">
        <v>189</v>
      </c>
      <c r="S4" s="535"/>
      <c r="T4" s="535"/>
      <c r="U4" s="535"/>
      <c r="V4" s="533" t="s">
        <v>190</v>
      </c>
      <c r="W4" s="535"/>
      <c r="X4" s="535"/>
      <c r="Y4" s="535"/>
      <c r="Z4" s="233"/>
    </row>
    <row r="5" spans="1:26">
      <c r="A5" s="37"/>
      <c r="B5" s="8"/>
      <c r="C5" s="543"/>
      <c r="D5" s="544"/>
      <c r="E5" s="545"/>
      <c r="F5" s="537"/>
      <c r="G5" s="539"/>
      <c r="H5" s="539"/>
      <c r="I5" s="539"/>
      <c r="J5" s="537"/>
      <c r="K5" s="543"/>
      <c r="L5" s="544"/>
      <c r="M5" s="544"/>
      <c r="N5" s="545"/>
      <c r="O5" s="534"/>
      <c r="P5" s="535"/>
      <c r="Q5" s="535"/>
      <c r="R5" s="528"/>
      <c r="S5" s="535"/>
      <c r="T5" s="535"/>
      <c r="U5" s="535"/>
      <c r="V5" s="534"/>
      <c r="W5" s="535"/>
      <c r="X5" s="535"/>
      <c r="Y5" s="535"/>
    </row>
    <row r="6" spans="1:26" s="51" customFormat="1" ht="10">
      <c r="A6" s="217" t="s">
        <v>191</v>
      </c>
      <c r="B6" s="218"/>
      <c r="C6" s="540"/>
      <c r="D6" s="541"/>
      <c r="E6" s="542"/>
      <c r="F6" s="536" t="s">
        <v>192</v>
      </c>
      <c r="G6" s="539"/>
      <c r="H6" s="539"/>
      <c r="I6" s="539"/>
      <c r="J6" s="536" t="s">
        <v>193</v>
      </c>
      <c r="K6" s="540"/>
      <c r="L6" s="541"/>
      <c r="M6" s="541"/>
      <c r="N6" s="542"/>
      <c r="O6" s="533" t="s">
        <v>191</v>
      </c>
      <c r="P6" s="535"/>
      <c r="Q6" s="535"/>
      <c r="R6" s="536" t="s">
        <v>192</v>
      </c>
      <c r="S6" s="535"/>
      <c r="T6" s="535"/>
      <c r="U6" s="535"/>
      <c r="V6" s="533" t="s">
        <v>193</v>
      </c>
      <c r="W6" s="535"/>
      <c r="X6" s="535"/>
      <c r="Y6" s="535"/>
      <c r="Z6" s="233"/>
    </row>
    <row r="7" spans="1:26">
      <c r="A7" s="37"/>
      <c r="B7" s="8"/>
      <c r="C7" s="543"/>
      <c r="D7" s="544"/>
      <c r="E7" s="545"/>
      <c r="F7" s="537"/>
      <c r="G7" s="539"/>
      <c r="H7" s="539"/>
      <c r="I7" s="539"/>
      <c r="J7" s="537"/>
      <c r="K7" s="543"/>
      <c r="L7" s="544"/>
      <c r="M7" s="544"/>
      <c r="N7" s="545"/>
      <c r="O7" s="534"/>
      <c r="P7" s="535"/>
      <c r="Q7" s="535"/>
      <c r="R7" s="537"/>
      <c r="S7" s="535"/>
      <c r="T7" s="535"/>
      <c r="U7" s="535"/>
      <c r="V7" s="534" t="str">
        <f>IF(J7&lt;&gt;"",J7,"")</f>
        <v/>
      </c>
      <c r="W7" s="535"/>
      <c r="X7" s="535"/>
      <c r="Y7" s="535"/>
    </row>
    <row r="8" spans="1:26" s="51" customFormat="1" ht="12.75" customHeight="1">
      <c r="A8" s="217" t="s">
        <v>205</v>
      </c>
      <c r="B8" s="218"/>
      <c r="C8" s="218"/>
      <c r="D8" s="250" t="s">
        <v>206</v>
      </c>
      <c r="E8" s="251"/>
      <c r="F8" s="536" t="s">
        <v>195</v>
      </c>
      <c r="G8" s="539"/>
      <c r="H8" s="539"/>
      <c r="I8" s="539"/>
      <c r="J8" s="536" t="s">
        <v>207</v>
      </c>
      <c r="K8" s="540"/>
      <c r="L8" s="541"/>
      <c r="M8" s="541"/>
      <c r="N8" s="542"/>
      <c r="O8" s="485" t="s">
        <v>205</v>
      </c>
      <c r="P8" s="535"/>
      <c r="Q8" s="535"/>
      <c r="R8" s="533" t="s">
        <v>195</v>
      </c>
      <c r="S8" s="535"/>
      <c r="T8" s="535"/>
      <c r="U8" s="535"/>
      <c r="V8" s="533" t="s">
        <v>207</v>
      </c>
      <c r="W8" s="535"/>
      <c r="X8" s="535"/>
      <c r="Y8" s="535"/>
      <c r="Z8" s="233"/>
    </row>
    <row r="9" spans="1:26">
      <c r="A9" s="48"/>
      <c r="B9" s="165"/>
      <c r="C9" s="165"/>
      <c r="D9" s="167" t="s">
        <v>208</v>
      </c>
      <c r="E9" s="166" t="s">
        <v>209</v>
      </c>
      <c r="F9" s="537"/>
      <c r="G9" s="539"/>
      <c r="H9" s="539"/>
      <c r="I9" s="539"/>
      <c r="J9" s="537"/>
      <c r="K9" s="543"/>
      <c r="L9" s="544"/>
      <c r="M9" s="544"/>
      <c r="N9" s="545"/>
      <c r="O9" s="486" t="str">
        <f>IF(A9&lt;&gt;"",A9,"")</f>
        <v/>
      </c>
      <c r="P9" s="535"/>
      <c r="Q9" s="535"/>
      <c r="R9" s="534"/>
      <c r="S9" s="535"/>
      <c r="T9" s="535"/>
      <c r="U9" s="535"/>
      <c r="V9" s="534" t="str">
        <f>IF(J9&lt;&gt;"",J9,"")</f>
        <v/>
      </c>
      <c r="W9" s="535"/>
      <c r="X9" s="535"/>
      <c r="Y9" s="535"/>
    </row>
    <row r="10" spans="1:26">
      <c r="A10" s="217" t="s">
        <v>210</v>
      </c>
      <c r="B10" s="218"/>
      <c r="C10" s="218"/>
      <c r="D10" s="218"/>
      <c r="E10" s="219"/>
      <c r="F10" s="217" t="s">
        <v>211</v>
      </c>
      <c r="G10" s="483"/>
      <c r="H10" s="232" t="s">
        <v>212</v>
      </c>
      <c r="I10" s="483"/>
      <c r="J10" s="217" t="s">
        <v>213</v>
      </c>
      <c r="K10" s="219"/>
      <c r="L10" s="217" t="s">
        <v>196</v>
      </c>
      <c r="M10" s="218"/>
      <c r="N10" s="219"/>
      <c r="O10" s="217" t="s">
        <v>210</v>
      </c>
      <c r="P10" s="40"/>
      <c r="Q10" s="76"/>
      <c r="R10" s="217" t="s">
        <v>211</v>
      </c>
      <c r="S10" s="219"/>
      <c r="T10" s="217" t="s">
        <v>212</v>
      </c>
      <c r="U10" s="219"/>
      <c r="V10" s="217" t="s">
        <v>213</v>
      </c>
      <c r="W10" s="219"/>
      <c r="X10" s="217" t="s">
        <v>196</v>
      </c>
      <c r="Y10" s="219"/>
      <c r="Z10" s="233"/>
    </row>
    <row r="11" spans="1:26" ht="20.399999999999999" customHeight="1">
      <c r="A11" s="48"/>
      <c r="B11" s="165"/>
      <c r="C11" s="165"/>
      <c r="D11" s="165"/>
      <c r="E11" s="164"/>
      <c r="F11" s="549">
        <f>COUNT(C15:C17)</f>
        <v>0</v>
      </c>
      <c r="G11" s="550"/>
      <c r="H11" s="549">
        <f>COUNT(C15:L15)</f>
        <v>0</v>
      </c>
      <c r="I11" s="550"/>
      <c r="J11" s="549">
        <f>COUNT(C15,C20,C25)</f>
        <v>0</v>
      </c>
      <c r="K11" s="550"/>
      <c r="L11" s="546"/>
      <c r="M11" s="547"/>
      <c r="N11" s="548"/>
      <c r="O11" s="538" t="str">
        <f>IF(A11&lt;&gt;"",A11,"")</f>
        <v/>
      </c>
      <c r="P11" s="538"/>
      <c r="Q11" s="538"/>
      <c r="R11" s="96">
        <f>F11</f>
        <v>0</v>
      </c>
      <c r="S11" s="97"/>
      <c r="T11" s="96">
        <f>H11</f>
        <v>0</v>
      </c>
      <c r="U11" s="97"/>
      <c r="V11" s="96">
        <f>J11</f>
        <v>0</v>
      </c>
      <c r="W11" s="97"/>
      <c r="X11" s="37" t="str">
        <f>IF(L11&lt;&gt;"",L11,"")</f>
        <v/>
      </c>
      <c r="Y11" s="75"/>
    </row>
    <row r="12" spans="1:26">
      <c r="D12" s="163"/>
      <c r="G12" s="3"/>
      <c r="I12" s="3"/>
      <c r="K12" s="3"/>
      <c r="S12" s="3"/>
      <c r="U12" s="3"/>
      <c r="W12" s="3"/>
    </row>
    <row r="13" spans="1:26" ht="15.5">
      <c r="A13" s="252" t="s">
        <v>214</v>
      </c>
      <c r="B13" s="76"/>
      <c r="C13" s="253" t="s">
        <v>215</v>
      </c>
      <c r="D13" s="254"/>
      <c r="E13" s="254"/>
      <c r="F13" s="254"/>
      <c r="G13" s="254"/>
      <c r="H13" s="254"/>
      <c r="I13" s="254"/>
      <c r="J13" s="254"/>
      <c r="K13" s="254"/>
      <c r="L13" s="255"/>
      <c r="M13" s="256" t="s">
        <v>216</v>
      </c>
      <c r="N13" s="162"/>
      <c r="O13" s="257"/>
      <c r="P13" s="243"/>
      <c r="Q13" s="243"/>
      <c r="R13" s="161" t="s">
        <v>217</v>
      </c>
      <c r="S13" s="243"/>
      <c r="T13" s="243"/>
      <c r="U13" s="258"/>
      <c r="V13" s="259" t="s">
        <v>218</v>
      </c>
      <c r="W13" s="260"/>
      <c r="X13" s="160"/>
      <c r="Y13" s="159"/>
    </row>
    <row r="14" spans="1:26" ht="15.75" customHeight="1" thickBot="1">
      <c r="A14" s="261" t="s">
        <v>219</v>
      </c>
      <c r="B14" s="75"/>
      <c r="C14" s="262">
        <v>1</v>
      </c>
      <c r="D14" s="262">
        <v>2</v>
      </c>
      <c r="E14" s="262">
        <v>3</v>
      </c>
      <c r="F14" s="262">
        <v>4</v>
      </c>
      <c r="G14" s="262">
        <v>5</v>
      </c>
      <c r="H14" s="262">
        <v>6</v>
      </c>
      <c r="I14" s="262">
        <v>7</v>
      </c>
      <c r="J14" s="262">
        <v>8</v>
      </c>
      <c r="K14" s="262">
        <v>9</v>
      </c>
      <c r="L14" s="262">
        <v>10</v>
      </c>
      <c r="M14" s="37"/>
      <c r="N14" s="75"/>
      <c r="O14" s="252" t="s">
        <v>220</v>
      </c>
      <c r="P14" s="40"/>
      <c r="Q14" s="40"/>
      <c r="R14" s="40"/>
      <c r="S14" s="40"/>
      <c r="T14" s="40"/>
      <c r="U14" s="76"/>
      <c r="V14" s="38"/>
      <c r="W14" s="40"/>
      <c r="X14" s="40"/>
      <c r="Y14" s="76"/>
    </row>
    <row r="15" spans="1:26" ht="18" customHeight="1">
      <c r="A15" s="150" t="s">
        <v>221</v>
      </c>
      <c r="B15" s="149">
        <v>1</v>
      </c>
      <c r="C15" s="481"/>
      <c r="D15" s="481"/>
      <c r="E15" s="481"/>
      <c r="F15" s="481"/>
      <c r="G15" s="481"/>
      <c r="H15" s="481"/>
      <c r="I15" s="481"/>
      <c r="J15" s="481"/>
      <c r="K15" s="481"/>
      <c r="L15" s="481"/>
      <c r="M15" s="127"/>
      <c r="N15" s="125" t="str">
        <f t="shared" ref="N15:N29" si="0">IF(C15&lt;&gt;"",AVERAGE(C15:L15),"")</f>
        <v/>
      </c>
      <c r="O15" s="122" t="s">
        <v>222</v>
      </c>
      <c r="P15" s="3" t="s">
        <v>223</v>
      </c>
      <c r="Q15" s="158" t="s">
        <v>224</v>
      </c>
      <c r="T15" s="262" t="s">
        <v>211</v>
      </c>
      <c r="U15" s="263" t="s">
        <v>225</v>
      </c>
      <c r="V15" s="122" t="s">
        <v>226</v>
      </c>
      <c r="W15" s="3" t="s">
        <v>223</v>
      </c>
      <c r="X15" t="s">
        <v>227</v>
      </c>
      <c r="Y15" s="79"/>
    </row>
    <row r="16" spans="1:26" ht="18" customHeight="1">
      <c r="A16" s="157">
        <v>2</v>
      </c>
      <c r="B16" s="83">
        <v>2</v>
      </c>
      <c r="C16" s="482"/>
      <c r="D16" s="482"/>
      <c r="E16" s="482"/>
      <c r="F16" s="482"/>
      <c r="G16" s="482"/>
      <c r="H16" s="482"/>
      <c r="I16" s="482"/>
      <c r="J16" s="482"/>
      <c r="K16" s="482"/>
      <c r="L16" s="482"/>
      <c r="M16" s="8"/>
      <c r="N16" s="138" t="str">
        <f t="shared" si="0"/>
        <v/>
      </c>
      <c r="O16" s="39"/>
      <c r="P16" s="3" t="s">
        <v>223</v>
      </c>
      <c r="Q16" t="str">
        <f>IF(C15&lt;&gt;"",CONCATENATE(TEXT($N$32,"0.000")," x ",CHOOSE($F$11,0,U16,U17)),"")</f>
        <v/>
      </c>
      <c r="T16" s="7">
        <v>2</v>
      </c>
      <c r="U16" s="156">
        <v>0.88619999999999999</v>
      </c>
      <c r="V16" s="122"/>
      <c r="W16" s="3" t="s">
        <v>223</v>
      </c>
      <c r="X16" t="str">
        <f>IF(C15&lt;&gt;"",CONCATENATE("100(",TEXT($Q$17,"0.000"),"/",TEXT($Q$34,"0.000"),")"),"")</f>
        <v/>
      </c>
      <c r="Y16" s="79"/>
    </row>
    <row r="17" spans="1:25" ht="18" customHeight="1">
      <c r="A17" s="147">
        <f>A16+1</f>
        <v>3</v>
      </c>
      <c r="B17" s="146">
        <v>3</v>
      </c>
      <c r="C17" s="482"/>
      <c r="D17" s="482"/>
      <c r="E17" s="482"/>
      <c r="F17" s="482"/>
      <c r="G17" s="482"/>
      <c r="H17" s="482"/>
      <c r="I17" s="482"/>
      <c r="J17" s="482"/>
      <c r="K17" s="482"/>
      <c r="L17" s="482"/>
      <c r="M17" s="8"/>
      <c r="N17" s="138" t="str">
        <f>IF(D17&lt;&gt;"",AVERAGE(D17:L17),"")</f>
        <v/>
      </c>
      <c r="O17" s="37"/>
      <c r="P17" s="13" t="s">
        <v>223</v>
      </c>
      <c r="Q17" s="110" t="str">
        <f>IF(C15&lt;&gt;"",$N$32*(CHOOSE($F$11,0,U16,U17)),"")</f>
        <v/>
      </c>
      <c r="R17" s="8"/>
      <c r="S17" s="8"/>
      <c r="T17" s="4">
        <v>3</v>
      </c>
      <c r="U17" s="146">
        <v>0.59079999999999999</v>
      </c>
      <c r="V17" s="37"/>
      <c r="W17" s="13" t="s">
        <v>223</v>
      </c>
      <c r="X17" s="155" t="str">
        <f>IF(C15&lt;&gt;"",100*($Q$17/$Q$34),"")</f>
        <v/>
      </c>
      <c r="Y17" s="75"/>
    </row>
    <row r="18" spans="1:25" ht="18" customHeight="1">
      <c r="A18" s="147">
        <f>A17+1</f>
        <v>4</v>
      </c>
      <c r="B18" s="146" t="s">
        <v>228</v>
      </c>
      <c r="C18" s="145" t="str">
        <f t="shared" ref="C18:L18" si="1">IF(C15&lt;&gt;"",SUM(C15:C17)/COUNT(C15:C17),"")</f>
        <v/>
      </c>
      <c r="D18" s="145" t="str">
        <f>IF(D15&lt;&gt;"",SUM(D15:D17)/COUNT(D15:D17),"")</f>
        <v/>
      </c>
      <c r="E18" s="145" t="str">
        <f t="shared" si="1"/>
        <v/>
      </c>
      <c r="F18" s="145" t="str">
        <f t="shared" si="1"/>
        <v/>
      </c>
      <c r="G18" s="145" t="str">
        <f t="shared" si="1"/>
        <v/>
      </c>
      <c r="H18" s="145" t="str">
        <f t="shared" si="1"/>
        <v/>
      </c>
      <c r="I18" s="145" t="str">
        <f t="shared" si="1"/>
        <v/>
      </c>
      <c r="J18" s="145" t="str">
        <f t="shared" si="1"/>
        <v/>
      </c>
      <c r="K18" s="145" t="str">
        <f t="shared" si="1"/>
        <v/>
      </c>
      <c r="L18" s="145" t="str">
        <f t="shared" si="1"/>
        <v/>
      </c>
      <c r="M18" s="144" t="s">
        <v>229</v>
      </c>
      <c r="N18" s="138" t="str">
        <f t="shared" si="0"/>
        <v/>
      </c>
      <c r="O18" s="252" t="s">
        <v>230</v>
      </c>
      <c r="P18" s="40"/>
      <c r="Q18" s="40"/>
      <c r="R18" s="40"/>
      <c r="S18" s="40"/>
      <c r="T18" s="40"/>
      <c r="U18" s="76"/>
      <c r="V18" s="38"/>
      <c r="W18" s="40"/>
      <c r="X18" s="40"/>
      <c r="Y18" s="76"/>
    </row>
    <row r="19" spans="1:25" ht="18" customHeight="1" thickBot="1">
      <c r="A19" s="109">
        <f>A18+1</f>
        <v>5</v>
      </c>
      <c r="B19" s="141" t="s">
        <v>231</v>
      </c>
      <c r="C19" s="140" t="str">
        <f t="shared" ref="C19:L19" si="2">IF(C15&lt;&gt;"",MAX(C15:C17)-MIN(C15:C17),"")</f>
        <v/>
      </c>
      <c r="D19" s="140" t="str">
        <f>IF(D15&lt;&gt;"",MAX(D15:D17)-MIN(D15:D17),"")</f>
        <v/>
      </c>
      <c r="E19" s="140" t="str">
        <f t="shared" si="2"/>
        <v/>
      </c>
      <c r="F19" s="140" t="str">
        <f t="shared" si="2"/>
        <v/>
      </c>
      <c r="G19" s="140" t="str">
        <f t="shared" si="2"/>
        <v/>
      </c>
      <c r="H19" s="140" t="str">
        <f t="shared" si="2"/>
        <v/>
      </c>
      <c r="I19" s="140" t="str">
        <f t="shared" si="2"/>
        <v/>
      </c>
      <c r="J19" s="140" t="str">
        <f t="shared" si="2"/>
        <v/>
      </c>
      <c r="K19" s="140" t="str">
        <f t="shared" si="2"/>
        <v/>
      </c>
      <c r="L19" s="140" t="str">
        <f t="shared" si="2"/>
        <v/>
      </c>
      <c r="M19" s="139" t="s">
        <v>232</v>
      </c>
      <c r="N19" s="138" t="str">
        <f t="shared" si="0"/>
        <v/>
      </c>
      <c r="O19" s="122" t="s">
        <v>233</v>
      </c>
      <c r="P19" s="3" t="s">
        <v>223</v>
      </c>
      <c r="Q19" t="s">
        <v>234</v>
      </c>
      <c r="U19" s="79"/>
      <c r="V19" s="122" t="s">
        <v>235</v>
      </c>
      <c r="W19" s="3" t="s">
        <v>223</v>
      </c>
      <c r="X19" t="s">
        <v>236</v>
      </c>
      <c r="Y19" s="79"/>
    </row>
    <row r="20" spans="1:25" ht="18" customHeight="1">
      <c r="A20" s="150" t="s">
        <v>237</v>
      </c>
      <c r="B20" s="149">
        <v>1</v>
      </c>
      <c r="C20" s="481"/>
      <c r="D20" s="481"/>
      <c r="E20" s="481"/>
      <c r="F20" s="481"/>
      <c r="G20" s="481"/>
      <c r="H20" s="481"/>
      <c r="I20" s="481"/>
      <c r="J20" s="481"/>
      <c r="K20" s="481"/>
      <c r="L20" s="481"/>
      <c r="M20" s="127"/>
      <c r="N20" s="125" t="str">
        <f t="shared" si="0"/>
        <v/>
      </c>
      <c r="O20" s="39"/>
      <c r="P20" s="3" t="s">
        <v>223</v>
      </c>
      <c r="Q20" s="154" t="str">
        <f>IF(C15&lt;&gt;"",CONCATENATE("{(",TEXT($N$33,"0.000")," x ",CHOOSE($J$11,0,T22,U22),")^2 - (",TEXT($Q$17,"0.000")," ^2/(",$H$11," x ",$F$11,"))}^1/2"),"")</f>
        <v/>
      </c>
      <c r="U20" s="79"/>
      <c r="V20" s="122"/>
      <c r="W20" s="3" t="s">
        <v>223</v>
      </c>
      <c r="X20" t="str">
        <f>IF(C15&lt;&gt;"",CONCATENATE("100(",TEXT($Q$21,"0.000"),"/",TEXT($Q$34,"0.000"),")"),"")</f>
        <v/>
      </c>
      <c r="Y20" s="79"/>
    </row>
    <row r="21" spans="1:25" ht="18" customHeight="1">
      <c r="A21" s="147">
        <v>7</v>
      </c>
      <c r="B21" s="83">
        <v>2</v>
      </c>
      <c r="C21" s="482"/>
      <c r="D21" s="482"/>
      <c r="E21" s="482"/>
      <c r="F21" s="482"/>
      <c r="G21" s="482"/>
      <c r="H21" s="482"/>
      <c r="I21" s="482"/>
      <c r="J21" s="482"/>
      <c r="K21" s="482"/>
      <c r="L21" s="482"/>
      <c r="M21" s="8"/>
      <c r="N21" s="138" t="str">
        <f t="shared" si="0"/>
        <v/>
      </c>
      <c r="O21" s="39"/>
      <c r="P21" s="3" t="s">
        <v>223</v>
      </c>
      <c r="Q21" s="153" t="str">
        <f>IF(C15="","",IF(($N$33*CHOOSE($J$11,0,T22,U22))^2-$Q$17^2/($H$11*$F$11)&lt;0,0,(($N$33*CHOOSE($J$11,0,T22,U22))^2-$Q$17^2/($H$11*$F$11))^(1/2)))</f>
        <v/>
      </c>
      <c r="S21" s="152" t="s">
        <v>213</v>
      </c>
      <c r="T21" s="262">
        <v>2</v>
      </c>
      <c r="U21" s="262">
        <v>3</v>
      </c>
      <c r="V21" s="122"/>
      <c r="W21" s="3" t="s">
        <v>223</v>
      </c>
      <c r="X21" s="121" t="str">
        <f>IF(C15&lt;&gt;"",100*($Q$21/$Q$34),"")</f>
        <v/>
      </c>
      <c r="Y21" s="79"/>
    </row>
    <row r="22" spans="1:25" ht="18" customHeight="1">
      <c r="A22" s="147">
        <f>A21+1</f>
        <v>8</v>
      </c>
      <c r="B22" s="146">
        <v>3</v>
      </c>
      <c r="C22" s="482"/>
      <c r="D22" s="482"/>
      <c r="E22" s="482"/>
      <c r="F22" s="482"/>
      <c r="G22" s="482"/>
      <c r="H22" s="482"/>
      <c r="I22" s="482"/>
      <c r="J22" s="482"/>
      <c r="K22" s="482"/>
      <c r="L22" s="482"/>
      <c r="M22" s="8"/>
      <c r="N22" s="138" t="str">
        <f t="shared" si="0"/>
        <v/>
      </c>
      <c r="O22" s="37"/>
      <c r="P22" s="8"/>
      <c r="Q22" s="8"/>
      <c r="R22" s="8"/>
      <c r="S22" s="5" t="s">
        <v>238</v>
      </c>
      <c r="T22" s="5">
        <v>0.70709999999999995</v>
      </c>
      <c r="U22" s="151">
        <v>0.52310000000000001</v>
      </c>
      <c r="V22" s="39" t="s">
        <v>239</v>
      </c>
      <c r="Y22" s="79"/>
    </row>
    <row r="23" spans="1:25" ht="18" customHeight="1">
      <c r="A23" s="147">
        <f>A22+1</f>
        <v>9</v>
      </c>
      <c r="B23" s="146" t="s">
        <v>228</v>
      </c>
      <c r="C23" s="145" t="str">
        <f t="shared" ref="C23:L23" si="3">IF(C20&lt;&gt;"",SUM(C20:C22)/COUNT(C20:C22),"")</f>
        <v/>
      </c>
      <c r="D23" s="145" t="str">
        <f t="shared" si="3"/>
        <v/>
      </c>
      <c r="E23" s="145" t="str">
        <f t="shared" si="3"/>
        <v/>
      </c>
      <c r="F23" s="145" t="str">
        <f t="shared" si="3"/>
        <v/>
      </c>
      <c r="G23" s="145" t="str">
        <f t="shared" si="3"/>
        <v/>
      </c>
      <c r="H23" s="145" t="str">
        <f t="shared" si="3"/>
        <v/>
      </c>
      <c r="I23" s="145" t="str">
        <f t="shared" si="3"/>
        <v/>
      </c>
      <c r="J23" s="145" t="str">
        <f t="shared" si="3"/>
        <v/>
      </c>
      <c r="K23" s="145" t="str">
        <f t="shared" si="3"/>
        <v/>
      </c>
      <c r="L23" s="145" t="str">
        <f t="shared" si="3"/>
        <v/>
      </c>
      <c r="M23" s="144" t="s">
        <v>240</v>
      </c>
      <c r="N23" s="138" t="str">
        <f t="shared" si="0"/>
        <v/>
      </c>
      <c r="O23" s="252" t="s">
        <v>241</v>
      </c>
      <c r="P23" s="40"/>
      <c r="Q23" s="40"/>
      <c r="R23" s="40"/>
      <c r="S23" s="40"/>
      <c r="T23" s="40"/>
      <c r="U23" s="76"/>
      <c r="V23" s="37" t="s">
        <v>242</v>
      </c>
      <c r="W23" s="8"/>
      <c r="X23" s="8"/>
      <c r="Y23" s="75"/>
    </row>
    <row r="24" spans="1:25" ht="18" customHeight="1" thickBot="1">
      <c r="A24" s="109">
        <f>A23+1</f>
        <v>10</v>
      </c>
      <c r="B24" s="141" t="s">
        <v>231</v>
      </c>
      <c r="C24" s="140" t="str">
        <f t="shared" ref="C24:L24" si="4">IF(C20&lt;&gt;"",MAX(C20:C22)-MIN(C20:C22),"")</f>
        <v/>
      </c>
      <c r="D24" s="140" t="str">
        <f t="shared" si="4"/>
        <v/>
      </c>
      <c r="E24" s="140" t="str">
        <f t="shared" si="4"/>
        <v/>
      </c>
      <c r="F24" s="140" t="str">
        <f t="shared" si="4"/>
        <v/>
      </c>
      <c r="G24" s="140" t="str">
        <f t="shared" si="4"/>
        <v/>
      </c>
      <c r="H24" s="140" t="str">
        <f t="shared" si="4"/>
        <v/>
      </c>
      <c r="I24" s="140" t="str">
        <f t="shared" si="4"/>
        <v/>
      </c>
      <c r="J24" s="140" t="str">
        <f t="shared" si="4"/>
        <v/>
      </c>
      <c r="K24" s="140" t="str">
        <f t="shared" si="4"/>
        <v/>
      </c>
      <c r="L24" s="140" t="str">
        <f t="shared" si="4"/>
        <v/>
      </c>
      <c r="M24" s="139" t="s">
        <v>243</v>
      </c>
      <c r="N24" s="138" t="str">
        <f t="shared" si="0"/>
        <v/>
      </c>
      <c r="O24" s="122" t="s">
        <v>244</v>
      </c>
      <c r="P24" s="3" t="s">
        <v>223</v>
      </c>
      <c r="Q24" t="s">
        <v>245</v>
      </c>
      <c r="T24" s="262" t="s">
        <v>212</v>
      </c>
      <c r="U24" s="263" t="s">
        <v>246</v>
      </c>
      <c r="V24" s="38"/>
      <c r="W24" s="40"/>
      <c r="X24" s="40"/>
      <c r="Y24" s="76"/>
    </row>
    <row r="25" spans="1:25" ht="18" customHeight="1">
      <c r="A25" s="150" t="s">
        <v>247</v>
      </c>
      <c r="B25" s="149">
        <v>1</v>
      </c>
      <c r="C25" s="481"/>
      <c r="D25" s="481"/>
      <c r="E25" s="481"/>
      <c r="F25" s="481"/>
      <c r="G25" s="481"/>
      <c r="H25" s="481"/>
      <c r="I25" s="481"/>
      <c r="J25" s="481"/>
      <c r="K25" s="481"/>
      <c r="L25" s="481"/>
      <c r="M25" s="127"/>
      <c r="N25" s="125" t="str">
        <f t="shared" si="0"/>
        <v/>
      </c>
      <c r="O25" s="39"/>
      <c r="P25" s="3" t="s">
        <v>223</v>
      </c>
      <c r="Q25" s="148" t="str">
        <f>IF(C15&lt;&gt;"",CONCATENATE("{(",TEXT($Q$17,"0.000"),"^2 + ",TEXT($Q$21,"0.000"),"^2)}^1/2"),"")</f>
        <v/>
      </c>
      <c r="T25" s="7">
        <v>2</v>
      </c>
      <c r="U25" s="124">
        <v>0.70709999999999995</v>
      </c>
      <c r="V25" s="122" t="s">
        <v>248</v>
      </c>
      <c r="W25" s="3" t="s">
        <v>223</v>
      </c>
      <c r="X25" t="s">
        <v>249</v>
      </c>
      <c r="Y25" s="79"/>
    </row>
    <row r="26" spans="1:25" ht="18" customHeight="1">
      <c r="A26" s="147">
        <v>12</v>
      </c>
      <c r="B26" s="83">
        <v>2</v>
      </c>
      <c r="C26" s="482"/>
      <c r="D26" s="482"/>
      <c r="E26" s="482"/>
      <c r="F26" s="482"/>
      <c r="G26" s="482"/>
      <c r="H26" s="482"/>
      <c r="I26" s="482"/>
      <c r="J26" s="482"/>
      <c r="K26" s="482"/>
      <c r="L26" s="482"/>
      <c r="M26" s="8"/>
      <c r="N26" s="138" t="str">
        <f t="shared" si="0"/>
        <v/>
      </c>
      <c r="O26" s="37"/>
      <c r="P26" s="13" t="s">
        <v>223</v>
      </c>
      <c r="Q26" s="104" t="str">
        <f>IF(C15&lt;&gt;"",($Q$17^2+$Q$21^2)^(1/2),"")</f>
        <v/>
      </c>
      <c r="R26" s="8"/>
      <c r="S26" s="8"/>
      <c r="T26" s="7">
        <v>3</v>
      </c>
      <c r="U26" s="124">
        <v>0.52310000000000001</v>
      </c>
      <c r="V26" s="122"/>
      <c r="W26" s="3" t="s">
        <v>223</v>
      </c>
      <c r="X26" t="str">
        <f>IF(C15&lt;&gt;"",CONCATENATE("100(",TEXT($Q$26,"0.000"),"/",TEXT($Q$34,"0.000"),")"),"")</f>
        <v/>
      </c>
      <c r="Y26" s="79"/>
    </row>
    <row r="27" spans="1:25" ht="18" customHeight="1">
      <c r="A27" s="147">
        <f>A26+1</f>
        <v>13</v>
      </c>
      <c r="B27" s="146">
        <v>3</v>
      </c>
      <c r="C27" s="482"/>
      <c r="D27" s="482"/>
      <c r="E27" s="482"/>
      <c r="F27" s="482"/>
      <c r="G27" s="482"/>
      <c r="H27" s="482"/>
      <c r="I27" s="482"/>
      <c r="J27" s="482"/>
      <c r="K27" s="482"/>
      <c r="L27" s="482"/>
      <c r="M27" s="8"/>
      <c r="N27" s="138" t="str">
        <f t="shared" si="0"/>
        <v/>
      </c>
      <c r="O27" s="252" t="s">
        <v>250</v>
      </c>
      <c r="P27" s="40"/>
      <c r="Q27" s="40"/>
      <c r="R27" s="40"/>
      <c r="S27" s="40"/>
      <c r="T27" s="7">
        <v>4</v>
      </c>
      <c r="U27" s="124">
        <v>0.44669999999999999</v>
      </c>
      <c r="V27" s="122"/>
      <c r="W27" s="3" t="s">
        <v>223</v>
      </c>
      <c r="X27" s="121" t="str">
        <f>IF(C15&lt;&gt;"",100*($Q$26/$Q$34),"")</f>
        <v/>
      </c>
      <c r="Y27" s="79"/>
    </row>
    <row r="28" spans="1:25" ht="18" customHeight="1">
      <c r="A28" s="147">
        <f>A27+1</f>
        <v>14</v>
      </c>
      <c r="B28" s="146" t="s">
        <v>228</v>
      </c>
      <c r="C28" s="145" t="str">
        <f>IF(C25&lt;&gt;"",SUM(C25:C27)/COUNT(C25:C27),"")</f>
        <v/>
      </c>
      <c r="D28" s="145" t="str">
        <f t="shared" ref="D28:L28" si="5">IF(D25&lt;&gt;"",SUM(D25:D27)/COUNT(D25:D27),"")</f>
        <v/>
      </c>
      <c r="E28" s="145" t="str">
        <f t="shared" si="5"/>
        <v/>
      </c>
      <c r="F28" s="145" t="str">
        <f t="shared" si="5"/>
        <v/>
      </c>
      <c r="G28" s="145" t="str">
        <f t="shared" si="5"/>
        <v/>
      </c>
      <c r="H28" s="145" t="str">
        <f t="shared" si="5"/>
        <v/>
      </c>
      <c r="I28" s="145" t="str">
        <f t="shared" si="5"/>
        <v/>
      </c>
      <c r="J28" s="145" t="str">
        <f t="shared" si="5"/>
        <v/>
      </c>
      <c r="K28" s="145" t="str">
        <f t="shared" si="5"/>
        <v/>
      </c>
      <c r="L28" s="145" t="str">
        <f t="shared" si="5"/>
        <v/>
      </c>
      <c r="M28" s="144" t="s">
        <v>251</v>
      </c>
      <c r="N28" s="138" t="str">
        <f t="shared" si="0"/>
        <v/>
      </c>
      <c r="O28" s="122" t="s">
        <v>252</v>
      </c>
      <c r="P28" s="3" t="s">
        <v>223</v>
      </c>
      <c r="Q28" t="s">
        <v>253</v>
      </c>
      <c r="T28" s="7">
        <v>5</v>
      </c>
      <c r="U28" s="124">
        <v>0.40300000000000002</v>
      </c>
      <c r="V28" s="264" t="str">
        <f>IF(C16&lt;&gt;"",IF(X27&lt;10,"Gage system O.K",IF(X27&lt;30,"Gage system may be acceptable","Gage system needs improvement")),"")</f>
        <v/>
      </c>
      <c r="W28" s="14"/>
      <c r="X28" s="143"/>
      <c r="Y28" s="142"/>
    </row>
    <row r="29" spans="1:25" ht="18" customHeight="1" thickBot="1">
      <c r="A29" s="109">
        <f>A28+1</f>
        <v>15</v>
      </c>
      <c r="B29" s="141" t="s">
        <v>231</v>
      </c>
      <c r="C29" s="140" t="str">
        <f t="shared" ref="C29:L29" si="6">IF(C25&lt;&gt;"",MAX(C25:C27)-MIN(C25:C27),"")</f>
        <v/>
      </c>
      <c r="D29" s="140" t="str">
        <f t="shared" si="6"/>
        <v/>
      </c>
      <c r="E29" s="140" t="str">
        <f t="shared" si="6"/>
        <v/>
      </c>
      <c r="F29" s="140" t="str">
        <f t="shared" si="6"/>
        <v/>
      </c>
      <c r="G29" s="140" t="str">
        <f t="shared" si="6"/>
        <v/>
      </c>
      <c r="H29" s="140" t="str">
        <f t="shared" si="6"/>
        <v/>
      </c>
      <c r="I29" s="140" t="str">
        <f t="shared" si="6"/>
        <v/>
      </c>
      <c r="J29" s="140" t="str">
        <f t="shared" si="6"/>
        <v/>
      </c>
      <c r="K29" s="140" t="str">
        <f t="shared" si="6"/>
        <v/>
      </c>
      <c r="L29" s="140" t="str">
        <f t="shared" si="6"/>
        <v/>
      </c>
      <c r="M29" s="139" t="s">
        <v>254</v>
      </c>
      <c r="N29" s="138" t="str">
        <f t="shared" si="0"/>
        <v/>
      </c>
      <c r="O29" s="122"/>
      <c r="P29" s="3" t="s">
        <v>223</v>
      </c>
      <c r="Q29" t="str">
        <f>IF(C15&lt;&gt;"",CONCATENATE(TEXT($N$31,"0.000")," x ",CHOOSE($H$11,0,U25,U26,U27,U28,U29,U30,U31,U32,U33)),"")</f>
        <v/>
      </c>
      <c r="T29" s="7">
        <v>6</v>
      </c>
      <c r="U29" s="124">
        <v>0.37419999999999998</v>
      </c>
      <c r="V29" s="38"/>
      <c r="W29" s="40"/>
      <c r="X29" s="40"/>
      <c r="Y29" s="76"/>
    </row>
    <row r="30" spans="1:25" ht="18" customHeight="1">
      <c r="A30" s="137" t="s">
        <v>255</v>
      </c>
      <c r="B30" s="136"/>
      <c r="C30" s="135"/>
      <c r="D30" s="135"/>
      <c r="E30" s="135"/>
      <c r="F30" s="135"/>
      <c r="G30" s="135"/>
      <c r="H30" s="135"/>
      <c r="I30" s="135"/>
      <c r="J30" s="135"/>
      <c r="K30" s="135"/>
      <c r="L30" s="135"/>
      <c r="M30" s="134" t="s">
        <v>256</v>
      </c>
      <c r="N30" s="133" t="str">
        <f>IF(C15&lt;&gt;"",AVERAGE(C31:L31),"")</f>
        <v/>
      </c>
      <c r="O30" s="112"/>
      <c r="P30" s="13" t="s">
        <v>223</v>
      </c>
      <c r="Q30" s="104" t="str">
        <f>IF(C15&lt;&gt;"",$N$31*CHOOSE($H$11,0,U25,U26,U27,U28,U29,U30,U31,U32,U33),"")</f>
        <v/>
      </c>
      <c r="R30" s="8"/>
      <c r="S30" s="8"/>
      <c r="T30" s="7">
        <v>7</v>
      </c>
      <c r="U30" s="124">
        <v>0.35339999999999999</v>
      </c>
      <c r="V30" s="122" t="s">
        <v>257</v>
      </c>
      <c r="W30" s="3" t="s">
        <v>223</v>
      </c>
      <c r="X30" t="s">
        <v>258</v>
      </c>
      <c r="Y30" s="79"/>
    </row>
    <row r="31" spans="1:25" ht="18" customHeight="1" thickBot="1">
      <c r="A31" s="132" t="s">
        <v>259</v>
      </c>
      <c r="B31" s="131"/>
      <c r="C31" s="130" t="str">
        <f t="shared" ref="C31:L31" si="7">IF(C18&lt;&gt;"",SUM(C18,C23,C28)/COUNT(C18,C23,C28),"")</f>
        <v/>
      </c>
      <c r="D31" s="130" t="str">
        <f t="shared" si="7"/>
        <v/>
      </c>
      <c r="E31" s="130" t="str">
        <f t="shared" si="7"/>
        <v/>
      </c>
      <c r="F31" s="130" t="str">
        <f t="shared" si="7"/>
        <v/>
      </c>
      <c r="G31" s="130" t="str">
        <f t="shared" si="7"/>
        <v/>
      </c>
      <c r="H31" s="130" t="str">
        <f t="shared" si="7"/>
        <v/>
      </c>
      <c r="I31" s="130" t="str">
        <f t="shared" si="7"/>
        <v/>
      </c>
      <c r="J31" s="130" t="str">
        <f t="shared" si="7"/>
        <v/>
      </c>
      <c r="K31" s="130" t="str">
        <f t="shared" si="7"/>
        <v/>
      </c>
      <c r="L31" s="130" t="str">
        <f t="shared" si="7"/>
        <v/>
      </c>
      <c r="M31" s="129" t="s">
        <v>260</v>
      </c>
      <c r="N31" s="106" t="str">
        <f>IF(C15&lt;&gt;"",MAX(C31:L31)-MIN(C31:L31),"")</f>
        <v/>
      </c>
      <c r="O31" s="252" t="s">
        <v>261</v>
      </c>
      <c r="P31" s="40"/>
      <c r="Q31" s="40"/>
      <c r="R31" s="40"/>
      <c r="S31" s="40"/>
      <c r="T31" s="7">
        <v>8</v>
      </c>
      <c r="U31" s="124">
        <v>0.33750000000000002</v>
      </c>
      <c r="V31" s="122"/>
      <c r="W31" s="3" t="s">
        <v>223</v>
      </c>
      <c r="X31" t="str">
        <f>IF(C15&lt;&gt;"",CONCATENATE("100(",TEXT($Q$30,"0.000"),"/",TEXT($Q$36,"0.000"),")"),"")</f>
        <v/>
      </c>
      <c r="Y31" s="79"/>
    </row>
    <row r="32" spans="1:25" ht="18" customHeight="1">
      <c r="A32" s="128">
        <f>A29+2</f>
        <v>17</v>
      </c>
      <c r="B32" s="127" t="s">
        <v>262</v>
      </c>
      <c r="C32" s="127"/>
      <c r="D32" s="127"/>
      <c r="E32" s="127"/>
      <c r="F32" s="127"/>
      <c r="G32" s="127"/>
      <c r="H32" s="127"/>
      <c r="I32" s="127"/>
      <c r="J32" s="127"/>
      <c r="K32" s="127"/>
      <c r="L32" s="127"/>
      <c r="M32" s="126" t="s">
        <v>263</v>
      </c>
      <c r="N32" s="125" t="str">
        <f>IF(C15&lt;&gt;"",SUM(N19,N24,N29)/COUNT(C15,C20,C25),"")</f>
        <v/>
      </c>
      <c r="O32" s="122" t="s">
        <v>264</v>
      </c>
      <c r="P32" s="3" t="s">
        <v>223</v>
      </c>
      <c r="Q32" t="s">
        <v>265</v>
      </c>
      <c r="T32" s="7">
        <v>9</v>
      </c>
      <c r="U32" s="124">
        <v>0.32490000000000002</v>
      </c>
      <c r="V32" s="122"/>
      <c r="W32" s="3" t="s">
        <v>223</v>
      </c>
      <c r="X32" s="121" t="str">
        <f>IF(C15&lt;&gt;"",100*($Q$30/$Q$34),"")</f>
        <v/>
      </c>
      <c r="Y32" s="79"/>
    </row>
    <row r="33" spans="1:25" ht="18" customHeight="1">
      <c r="A33" s="119">
        <f>A32+1</f>
        <v>18</v>
      </c>
      <c r="B33" s="73" t="s">
        <v>266</v>
      </c>
      <c r="C33" s="73"/>
      <c r="D33" s="73"/>
      <c r="E33" s="73"/>
      <c r="F33" s="73"/>
      <c r="G33" s="73"/>
      <c r="H33" s="73"/>
      <c r="I33" s="73"/>
      <c r="J33" s="73"/>
      <c r="K33" s="73"/>
      <c r="L33" s="73"/>
      <c r="M33" s="123" t="s">
        <v>267</v>
      </c>
      <c r="N33" s="113" t="str">
        <f>IF(C15&lt;&gt;"",MAX(N18,N23,N28)-MIN(N18,N23,N28),"")</f>
        <v/>
      </c>
      <c r="O33" s="122"/>
      <c r="P33" s="105" t="s">
        <v>223</v>
      </c>
      <c r="Q33" s="121" t="str">
        <f>IF(C15&lt;&gt;"",CONCATENATE("{(",TEXT($Q$26,"0.000"),"^2 + ",TEXT($Q$30,"0.000"),"^2)}^1/2"),"")</f>
        <v/>
      </c>
      <c r="T33" s="4">
        <v>10</v>
      </c>
      <c r="U33" s="120">
        <v>0.31459999999999999</v>
      </c>
      <c r="V33" s="39"/>
      <c r="Y33" s="79"/>
    </row>
    <row r="34" spans="1:25" ht="18" customHeight="1">
      <c r="A34" s="119">
        <f>A33+1</f>
        <v>19</v>
      </c>
      <c r="B34" s="118" t="s">
        <v>268</v>
      </c>
      <c r="C34" s="73"/>
      <c r="D34" s="73"/>
      <c r="E34" s="117" t="str">
        <f>IF(C15="","",IF(OR(G34&lt;&gt;"",H34&lt;&gt;"",I34&lt;&gt;""),"APPRAISER",""))</f>
        <v/>
      </c>
      <c r="F34" s="115"/>
      <c r="G34" s="116" t="str">
        <f>IF(C15="","",IF(OR(AND($C19&lt;&gt;"",$C19&gt;$N$34),AND($D19&lt;&gt;"",$D19&gt;$N$34),AND($E19&lt;&gt;"",$E19&gt;$N$34),AND($F19&lt;&gt;"",$F19&gt;$N$34),AND($G19&lt;&gt;"",$G19&gt;$N$34),AND($H19&lt;&gt;"",$H19&gt;$N$34),AND($I19&lt;&gt;"",$I19&gt;$N$34),AND($J19&lt;&gt;"",$J19&gt;$N$34),AND($K19&lt;&gt;"",$K19&gt;$N$34),AND($L19&lt;&gt;"",$L19&gt;$N$34)),"A",""))</f>
        <v/>
      </c>
      <c r="H34" s="116" t="str">
        <f>IF(C15="","",IF(OR(AND($C24&lt;&gt;"",$C24&gt;$N$34),AND($D24&lt;&gt;"",$D24&gt;$N$34),AND($E24&lt;&gt;"",$E24&gt;$N$34),AND($F24&lt;&gt;"",$F24&gt;$N$34),AND($G24&lt;&gt;"",$G24&gt;$N$34),AND($H24&lt;&gt;"",$H24&gt;$N$34),AND($I24&lt;&gt;"",$I24&gt;$N$34),AND($J24&lt;&gt;"",$J24&gt;$N$34),AND($K24&lt;&gt;"",$K24&gt;$N$34),AND($L24&lt;&gt;"",$L24&gt;$N$34)),"B",""))</f>
        <v/>
      </c>
      <c r="I34" s="116" t="str">
        <f>IF(C15="","",IF(OR(AND($C29&lt;&gt;"",$C29&gt;$N$34),AND($D29&lt;&gt;"",$D29&gt;$N$34),AND($E29&lt;&gt;"",$E29&gt;$N$34),AND($F29&lt;&gt;"",$F29&gt;$N$34),AND($G29&lt;&gt;"",$G29&gt;$N$34),AND($H29&lt;&gt;"",$H29&gt;$N$34),AND($I29&lt;&gt;"",$I29&gt;$N$34),AND($J29&lt;&gt;"",$J29&gt;$N$34),AND($K29&lt;&gt;"",$K29&gt;$N$34),AND($L29&lt;&gt;"",$L29&gt;$N$34)),"C",""))</f>
        <v/>
      </c>
      <c r="J34" s="115" t="str">
        <f>IF(C15="","",IF(OR(G34&lt;&gt;"",H34&lt;&gt;"",I34&lt;&gt;""),"OUT OF CONTROL",""))</f>
        <v/>
      </c>
      <c r="K34" s="73"/>
      <c r="L34" s="73"/>
      <c r="M34" s="114" t="s">
        <v>269</v>
      </c>
      <c r="N34" s="113" t="str">
        <f>IF(C15&lt;&gt;"",IF(F11=3,2.58*N32,3.27*N32),"")</f>
        <v/>
      </c>
      <c r="O34" s="112"/>
      <c r="P34" s="111" t="s">
        <v>223</v>
      </c>
      <c r="Q34" s="110" t="str">
        <f>IF(C15&lt;&gt;"",($Q$26^2+$Q$30^2)^(1/2),"")</f>
        <v/>
      </c>
      <c r="R34" s="8"/>
      <c r="S34" s="8"/>
      <c r="T34" s="8"/>
      <c r="U34" s="8"/>
      <c r="V34" s="37"/>
      <c r="W34" s="8"/>
      <c r="X34" s="8"/>
      <c r="Y34" s="75"/>
    </row>
    <row r="35" spans="1:25" ht="18" customHeight="1" thickBot="1">
      <c r="A35" s="109">
        <f>A34+1</f>
        <v>20</v>
      </c>
      <c r="B35" s="108" t="s">
        <v>270</v>
      </c>
      <c r="C35" s="88"/>
      <c r="D35" s="88"/>
      <c r="E35" s="88"/>
      <c r="F35" s="88"/>
      <c r="G35" s="88"/>
      <c r="H35" s="88"/>
      <c r="I35" s="88"/>
      <c r="J35" s="88"/>
      <c r="K35" s="88"/>
      <c r="L35" s="88"/>
      <c r="M35" s="107" t="s">
        <v>271</v>
      </c>
      <c r="N35" s="106" t="str">
        <f>IF(C15&lt;&gt;"",0,"")</f>
        <v/>
      </c>
      <c r="O35" s="3"/>
      <c r="P35" s="105"/>
      <c r="Q35" s="104"/>
    </row>
    <row r="36" spans="1:25" ht="18" customHeight="1">
      <c r="O36" s="233" t="s">
        <v>272</v>
      </c>
    </row>
    <row r="37" spans="1:25" ht="13.5">
      <c r="A37" s="233" t="s">
        <v>273</v>
      </c>
      <c r="O37" s="233" t="s">
        <v>274</v>
      </c>
    </row>
    <row r="38" spans="1:25">
      <c r="A38" s="233" t="s">
        <v>275</v>
      </c>
      <c r="P38" s="233" t="s">
        <v>276</v>
      </c>
    </row>
    <row r="39" spans="1:25">
      <c r="A39" s="233" t="s">
        <v>277</v>
      </c>
      <c r="O39" s="233" t="s">
        <v>278</v>
      </c>
    </row>
    <row r="40" spans="1:25" ht="13.5">
      <c r="O40" s="233" t="s">
        <v>279</v>
      </c>
    </row>
    <row r="41" spans="1:25" ht="13.5">
      <c r="A41" s="233" t="s">
        <v>280</v>
      </c>
      <c r="B41" s="8"/>
      <c r="C41" s="8"/>
      <c r="D41" s="8"/>
      <c r="E41" s="8"/>
      <c r="F41" s="8"/>
      <c r="G41" s="8"/>
      <c r="H41" s="8"/>
      <c r="I41" s="8"/>
      <c r="J41" s="8"/>
      <c r="K41" s="8"/>
      <c r="L41" s="8"/>
      <c r="M41" s="8"/>
      <c r="N41" s="8"/>
      <c r="O41" s="233" t="s">
        <v>281</v>
      </c>
    </row>
    <row r="42" spans="1:25" ht="13.5">
      <c r="O42" s="233" t="s">
        <v>282</v>
      </c>
    </row>
  </sheetData>
  <sheetProtection algorithmName="SHA-512" hashValue="9JOJU/oAaQS9kbG2qlAm+bAPkS85ceSuXy9wir3v4BjoL9kAJ5Hv02QWJO8fOITfWglyY1XR7LqYGAT/RI3GGg==" saltValue="GiRpw5S4aXLNusxwTKi7EA==" spinCount="100000" sheet="1" objects="1" scenarios="1" formatColumns="0" formatRows="0"/>
  <customSheetViews>
    <customSheetView guid="{0C3D94F3-5C1F-492C-9E45-C36C99F6E6C9}" showPageBreaks="1" view="pageLayout" topLeftCell="A13">
      <selection activeCell="E57" sqref="E57"/>
      <pageMargins left="0" right="0" top="0" bottom="0" header="0" footer="0"/>
      <pageSetup orientation="portrait" r:id="rId1"/>
      <headerFooter alignWithMargins="0">
        <oddHeader>&amp;L&amp;"Arial,Bold"Supplier PPAP Workbook&amp;R&amp;G</oddHeader>
        <oddFooter>&amp;L&amp;"Arial,Bold"&amp;8 04-0034
REV 01
Effective: 10-SEP-2019&amp;C&amp;"Arial,Bold"&amp;8&amp;A&amp;R&amp;"Arial,Bold"&amp;8&amp;P of &amp;N</oddFooter>
      </headerFooter>
    </customSheetView>
  </customSheetViews>
  <mergeCells count="36">
    <mergeCell ref="C4:E5"/>
    <mergeCell ref="C6:E7"/>
    <mergeCell ref="F11:G11"/>
    <mergeCell ref="H11:I11"/>
    <mergeCell ref="J11:K11"/>
    <mergeCell ref="F4:F5"/>
    <mergeCell ref="F6:F7"/>
    <mergeCell ref="F8:F9"/>
    <mergeCell ref="G4:I5"/>
    <mergeCell ref="O11:Q11"/>
    <mergeCell ref="G6:I7"/>
    <mergeCell ref="G8:I9"/>
    <mergeCell ref="J4:J5"/>
    <mergeCell ref="J6:J7"/>
    <mergeCell ref="J8:J9"/>
    <mergeCell ref="K4:N5"/>
    <mergeCell ref="K6:N7"/>
    <mergeCell ref="K8:N9"/>
    <mergeCell ref="L11:N11"/>
    <mergeCell ref="O4:O5"/>
    <mergeCell ref="O6:O7"/>
    <mergeCell ref="P4:Q5"/>
    <mergeCell ref="P6:Q7"/>
    <mergeCell ref="P8:Q9"/>
    <mergeCell ref="R4:R5"/>
    <mergeCell ref="R6:R7"/>
    <mergeCell ref="R8:R9"/>
    <mergeCell ref="S4:U5"/>
    <mergeCell ref="S6:U7"/>
    <mergeCell ref="S8:U9"/>
    <mergeCell ref="V4:V5"/>
    <mergeCell ref="V6:V7"/>
    <mergeCell ref="V8:V9"/>
    <mergeCell ref="W4:Y5"/>
    <mergeCell ref="W6:Y7"/>
    <mergeCell ref="W8:Y9"/>
  </mergeCells>
  <hyperlinks>
    <hyperlink ref="A1" location="Index!A1" display="Back to Index" xr:uid="{7E14342E-9C4F-4B04-9001-51B5E39E7E2E}"/>
  </hyperlinks>
  <pageMargins left="0.74803149606299213" right="0.74803149606299213" top="0.98425196850393704" bottom="0.98425196850393704" header="0.51181102362204722" footer="0.51181102362204722"/>
  <pageSetup scale="67" orientation="landscape" r:id="rId2"/>
  <headerFooter alignWithMargins="0">
    <oddHeader>&amp;L&amp;"Arial,Bold"Supplier PPAP Workbook</oddHeader>
    <oddFooter>&amp;L&amp;8 04-0034
REV 
Effective: &amp;C&amp;8&amp;A&amp;R&amp;8Page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AF17F-390D-41E2-BA59-3A50D239B3C9}">
  <sheetPr>
    <pageSetUpPr fitToPage="1"/>
  </sheetPr>
  <dimension ref="A1:S23"/>
  <sheetViews>
    <sheetView showGridLines="0" view="pageLayout" zoomScaleNormal="120" workbookViewId="0">
      <selection activeCell="D48" sqref="D48"/>
    </sheetView>
  </sheetViews>
  <sheetFormatPr defaultColWidth="8.90625" defaultRowHeight="14.5"/>
  <cols>
    <col min="1" max="1" width="10.54296875" style="289" customWidth="1"/>
    <col min="2" max="2" width="3.54296875" style="289" customWidth="1"/>
    <col min="3" max="4" width="7.453125" style="289" customWidth="1"/>
    <col min="5" max="5" width="5.453125" style="289" customWidth="1"/>
    <col min="6" max="7" width="7.453125" style="289" customWidth="1"/>
    <col min="8" max="8" width="5.453125" style="289" customWidth="1"/>
    <col min="9" max="10" width="7.453125" style="289" customWidth="1"/>
    <col min="11" max="11" width="5.453125" style="289" customWidth="1"/>
    <col min="12" max="13" width="7.453125" style="289" customWidth="1"/>
    <col min="14" max="14" width="5.453125" style="289" customWidth="1"/>
    <col min="15" max="16" width="7.453125" style="289" customWidth="1"/>
    <col min="17" max="17" width="5.453125" style="289" customWidth="1"/>
    <col min="18" max="18" width="8.453125" style="289" customWidth="1"/>
    <col min="19" max="19" width="12.90625" style="289" customWidth="1"/>
    <col min="20" max="16384" width="8.90625" style="289"/>
  </cols>
  <sheetData>
    <row r="1" spans="1:19" ht="36.65" customHeight="1">
      <c r="A1" s="551" t="s">
        <v>283</v>
      </c>
      <c r="B1" s="551"/>
      <c r="C1" s="551"/>
      <c r="D1" s="551"/>
      <c r="E1" s="551"/>
      <c r="F1" s="551"/>
      <c r="G1" s="551"/>
      <c r="H1" s="551"/>
      <c r="I1" s="551"/>
      <c r="J1" s="551"/>
      <c r="K1" s="551"/>
      <c r="L1" s="551"/>
      <c r="M1" s="551"/>
      <c r="N1" s="551"/>
      <c r="O1" s="551"/>
      <c r="P1" s="551"/>
      <c r="Q1" s="551"/>
      <c r="R1" s="551"/>
      <c r="S1" s="551"/>
    </row>
    <row r="2" spans="1:19" ht="26" customHeight="1">
      <c r="A2" s="552" t="s">
        <v>284</v>
      </c>
      <c r="B2" s="552"/>
      <c r="C2" s="553" t="s">
        <v>285</v>
      </c>
      <c r="D2" s="554"/>
      <c r="E2" s="554"/>
      <c r="F2" s="554"/>
      <c r="G2" s="554"/>
      <c r="H2" s="554"/>
      <c r="I2" s="554"/>
      <c r="J2" s="554"/>
      <c r="K2" s="554"/>
      <c r="L2" s="554"/>
      <c r="M2" s="554"/>
      <c r="N2" s="554"/>
      <c r="O2" s="554"/>
      <c r="P2" s="554"/>
      <c r="Q2" s="555"/>
      <c r="R2" s="556" t="s">
        <v>286</v>
      </c>
      <c r="S2" s="556"/>
    </row>
    <row r="3" spans="1:19" ht="22.25" customHeight="1">
      <c r="A3" s="552"/>
      <c r="B3" s="552"/>
      <c r="C3" s="557">
        <v>1</v>
      </c>
      <c r="D3" s="557"/>
      <c r="E3" s="557"/>
      <c r="F3" s="557">
        <v>2</v>
      </c>
      <c r="G3" s="557"/>
      <c r="H3" s="557"/>
      <c r="I3" s="557">
        <v>3</v>
      </c>
      <c r="J3" s="557"/>
      <c r="K3" s="557"/>
      <c r="L3" s="557">
        <v>4</v>
      </c>
      <c r="M3" s="557"/>
      <c r="N3" s="557"/>
      <c r="O3" s="557">
        <v>5</v>
      </c>
      <c r="P3" s="557"/>
      <c r="Q3" s="557"/>
      <c r="R3" s="556"/>
      <c r="S3" s="556"/>
    </row>
    <row r="4" spans="1:19">
      <c r="A4" s="552"/>
      <c r="B4" s="552"/>
      <c r="C4" s="290" t="s">
        <v>287</v>
      </c>
      <c r="D4" s="290" t="s">
        <v>288</v>
      </c>
      <c r="E4" s="290" t="s">
        <v>289</v>
      </c>
      <c r="F4" s="290" t="s">
        <v>287</v>
      </c>
      <c r="G4" s="290" t="s">
        <v>288</v>
      </c>
      <c r="H4" s="290" t="s">
        <v>289</v>
      </c>
      <c r="I4" s="290" t="s">
        <v>287</v>
      </c>
      <c r="J4" s="290" t="s">
        <v>288</v>
      </c>
      <c r="K4" s="290" t="s">
        <v>289</v>
      </c>
      <c r="L4" s="290" t="s">
        <v>287</v>
      </c>
      <c r="M4" s="290" t="s">
        <v>288</v>
      </c>
      <c r="N4" s="290" t="s">
        <v>289</v>
      </c>
      <c r="O4" s="290" t="s">
        <v>287</v>
      </c>
      <c r="P4" s="290" t="s">
        <v>288</v>
      </c>
      <c r="Q4" s="290" t="s">
        <v>289</v>
      </c>
      <c r="R4" s="558"/>
      <c r="S4" s="558"/>
    </row>
    <row r="5" spans="1:19" ht="23" customHeight="1">
      <c r="A5" s="557" t="s">
        <v>290</v>
      </c>
      <c r="B5" s="291">
        <v>1</v>
      </c>
      <c r="C5" s="292"/>
      <c r="D5" s="292"/>
      <c r="E5" s="293">
        <f>MAX(C5:D5)-MIN(C5:D5)</f>
        <v>0</v>
      </c>
      <c r="F5" s="292"/>
      <c r="G5" s="292"/>
      <c r="H5" s="294">
        <f t="shared" ref="H5:H7" si="0">MAX(F5:G5)-MIN(F5:G5)</f>
        <v>0</v>
      </c>
      <c r="I5" s="292"/>
      <c r="J5" s="292"/>
      <c r="K5" s="294">
        <f t="shared" ref="K5:K7" si="1">MAX(I5:J5)-MIN(I5:J5)</f>
        <v>0</v>
      </c>
      <c r="L5" s="292"/>
      <c r="M5" s="292"/>
      <c r="N5" s="294">
        <f t="shared" ref="N5:N7" si="2">MAX(L5:M5)-MIN(L5:M5)</f>
        <v>0</v>
      </c>
      <c r="O5" s="292"/>
      <c r="P5" s="292"/>
      <c r="Q5" s="294">
        <f t="shared" ref="Q5:Q7" si="3">MAX(O5:P5)-MIN(O5:P5)</f>
        <v>0</v>
      </c>
      <c r="R5" s="559"/>
      <c r="S5" s="560"/>
    </row>
    <row r="6" spans="1:19" ht="23" customHeight="1">
      <c r="A6" s="557"/>
      <c r="B6" s="291">
        <v>2</v>
      </c>
      <c r="C6" s="292"/>
      <c r="D6" s="292"/>
      <c r="E6" s="294">
        <f t="shared" ref="E6:E7" si="4">MAX(C6:D6)-MIN(C6:D6)</f>
        <v>0</v>
      </c>
      <c r="F6" s="292"/>
      <c r="G6" s="292"/>
      <c r="H6" s="294">
        <f t="shared" si="0"/>
        <v>0</v>
      </c>
      <c r="I6" s="292"/>
      <c r="J6" s="292"/>
      <c r="K6" s="294">
        <f t="shared" si="1"/>
        <v>0</v>
      </c>
      <c r="L6" s="292"/>
      <c r="M6" s="292"/>
      <c r="N6" s="294">
        <f t="shared" si="2"/>
        <v>0</v>
      </c>
      <c r="O6" s="292"/>
      <c r="P6" s="292"/>
      <c r="Q6" s="294">
        <f t="shared" si="3"/>
        <v>0</v>
      </c>
      <c r="R6" s="561"/>
      <c r="S6" s="562"/>
    </row>
    <row r="7" spans="1:19" ht="23" customHeight="1">
      <c r="A7" s="557"/>
      <c r="B7" s="291">
        <v>3</v>
      </c>
      <c r="C7" s="292"/>
      <c r="D7" s="292"/>
      <c r="E7" s="294">
        <f t="shared" si="4"/>
        <v>0</v>
      </c>
      <c r="F7" s="292"/>
      <c r="G7" s="292"/>
      <c r="H7" s="294">
        <f t="shared" si="0"/>
        <v>0</v>
      </c>
      <c r="I7" s="292"/>
      <c r="J7" s="292"/>
      <c r="K7" s="294">
        <f t="shared" si="1"/>
        <v>0</v>
      </c>
      <c r="L7" s="292"/>
      <c r="M7" s="292"/>
      <c r="N7" s="294">
        <f t="shared" si="2"/>
        <v>0</v>
      </c>
      <c r="O7" s="292"/>
      <c r="P7" s="292"/>
      <c r="Q7" s="294">
        <f t="shared" si="3"/>
        <v>0</v>
      </c>
      <c r="R7" s="563"/>
      <c r="S7" s="564"/>
    </row>
    <row r="8" spans="1:19" ht="23" customHeight="1">
      <c r="A8" s="565" t="s">
        <v>286</v>
      </c>
      <c r="B8" s="566"/>
      <c r="C8" s="567" t="e">
        <f>AVERAGE(C5:D7)</f>
        <v>#DIV/0!</v>
      </c>
      <c r="D8" s="568"/>
      <c r="E8" s="295"/>
      <c r="F8" s="567" t="e">
        <f>AVERAGE(F5:G7)</f>
        <v>#DIV/0!</v>
      </c>
      <c r="G8" s="568"/>
      <c r="H8" s="295"/>
      <c r="I8" s="567" t="e">
        <f>AVERAGE(I5:J7)</f>
        <v>#DIV/0!</v>
      </c>
      <c r="J8" s="568"/>
      <c r="K8" s="295"/>
      <c r="L8" s="567" t="e">
        <f>AVERAGE(L5:M7)</f>
        <v>#DIV/0!</v>
      </c>
      <c r="M8" s="568"/>
      <c r="N8" s="295"/>
      <c r="O8" s="567" t="e">
        <f>AVERAGE(O5:P7)</f>
        <v>#DIV/0!</v>
      </c>
      <c r="P8" s="568"/>
      <c r="Q8" s="295"/>
      <c r="R8" s="296" t="s">
        <v>291</v>
      </c>
      <c r="S8" s="297" t="e">
        <f>AVERAGE(C8,F8,I8,L8,O8)</f>
        <v>#DIV/0!</v>
      </c>
    </row>
    <row r="9" spans="1:19" ht="23" customHeight="1">
      <c r="A9" s="565" t="s">
        <v>292</v>
      </c>
      <c r="B9" s="566"/>
      <c r="C9" s="298">
        <f>MAX(C5:C7)-MIN(C5:C7)</f>
        <v>0</v>
      </c>
      <c r="D9" s="298">
        <f>MAX(D5:D7)-MIN(D5:D7)</f>
        <v>0</v>
      </c>
      <c r="E9" s="299">
        <f t="shared" ref="E9:Q9" si="5">MAX(E5:E7)-MIN(E5:E7)</f>
        <v>0</v>
      </c>
      <c r="F9" s="298">
        <f t="shared" si="5"/>
        <v>0</v>
      </c>
      <c r="G9" s="298">
        <f t="shared" si="5"/>
        <v>0</v>
      </c>
      <c r="H9" s="299">
        <f t="shared" si="5"/>
        <v>0</v>
      </c>
      <c r="I9" s="298">
        <f t="shared" si="5"/>
        <v>0</v>
      </c>
      <c r="J9" s="298">
        <f t="shared" si="5"/>
        <v>0</v>
      </c>
      <c r="K9" s="299">
        <f t="shared" si="5"/>
        <v>0</v>
      </c>
      <c r="L9" s="298">
        <f t="shared" si="5"/>
        <v>0</v>
      </c>
      <c r="M9" s="298">
        <f t="shared" si="5"/>
        <v>0</v>
      </c>
      <c r="N9" s="299">
        <f t="shared" si="5"/>
        <v>0</v>
      </c>
      <c r="O9" s="298">
        <f t="shared" si="5"/>
        <v>0</v>
      </c>
      <c r="P9" s="298">
        <f t="shared" si="5"/>
        <v>0</v>
      </c>
      <c r="Q9" s="299">
        <f t="shared" si="5"/>
        <v>0</v>
      </c>
      <c r="R9" s="300" t="s">
        <v>293</v>
      </c>
      <c r="S9" s="298">
        <f>SUM(C9:D9,F9:G9,I9:J9,L9:M9,O9:P9)</f>
        <v>0</v>
      </c>
    </row>
    <row r="10" spans="1:19" ht="23" customHeight="1">
      <c r="A10" s="557" t="s">
        <v>294</v>
      </c>
      <c r="B10" s="291">
        <v>1</v>
      </c>
      <c r="C10" s="292"/>
      <c r="D10" s="292"/>
      <c r="E10" s="294">
        <f t="shared" ref="E10:E12" si="6">MAX(C10:D10)-MIN(C10:D10)</f>
        <v>0</v>
      </c>
      <c r="F10" s="292"/>
      <c r="G10" s="292"/>
      <c r="H10" s="294">
        <f t="shared" ref="H10:H12" si="7">MAX(F10:G10)-MIN(F10:G10)</f>
        <v>0</v>
      </c>
      <c r="I10" s="292"/>
      <c r="J10" s="292"/>
      <c r="K10" s="294">
        <f t="shared" ref="K10:K12" si="8">MAX(I10:J10)-MIN(I10:J10)</f>
        <v>0</v>
      </c>
      <c r="L10" s="292"/>
      <c r="M10" s="292"/>
      <c r="N10" s="294">
        <f t="shared" ref="N10:N12" si="9">MAX(L10:M10)-MIN(L10:M10)</f>
        <v>0</v>
      </c>
      <c r="O10" s="292"/>
      <c r="P10" s="292"/>
      <c r="Q10" s="294">
        <f t="shared" ref="Q10:Q12" si="10">MAX(O10:P10)-MIN(O10:P10)</f>
        <v>0</v>
      </c>
      <c r="R10" s="559"/>
      <c r="S10" s="560"/>
    </row>
    <row r="11" spans="1:19" ht="23" customHeight="1">
      <c r="A11" s="557"/>
      <c r="B11" s="291">
        <v>2</v>
      </c>
      <c r="C11" s="292"/>
      <c r="D11" s="292"/>
      <c r="E11" s="294">
        <f t="shared" si="6"/>
        <v>0</v>
      </c>
      <c r="F11" s="292"/>
      <c r="G11" s="292"/>
      <c r="H11" s="294">
        <f t="shared" si="7"/>
        <v>0</v>
      </c>
      <c r="I11" s="292"/>
      <c r="J11" s="292"/>
      <c r="K11" s="294">
        <f t="shared" si="8"/>
        <v>0</v>
      </c>
      <c r="L11" s="292"/>
      <c r="M11" s="292"/>
      <c r="N11" s="294">
        <f t="shared" si="9"/>
        <v>0</v>
      </c>
      <c r="O11" s="292"/>
      <c r="P11" s="292"/>
      <c r="Q11" s="294">
        <f t="shared" si="10"/>
        <v>0</v>
      </c>
      <c r="R11" s="561"/>
      <c r="S11" s="562"/>
    </row>
    <row r="12" spans="1:19" ht="23" customHeight="1">
      <c r="A12" s="557"/>
      <c r="B12" s="291">
        <v>3</v>
      </c>
      <c r="C12" s="292"/>
      <c r="D12" s="292"/>
      <c r="E12" s="294">
        <f t="shared" si="6"/>
        <v>0</v>
      </c>
      <c r="F12" s="292"/>
      <c r="G12" s="292"/>
      <c r="H12" s="294">
        <f t="shared" si="7"/>
        <v>0</v>
      </c>
      <c r="I12" s="292"/>
      <c r="J12" s="292"/>
      <c r="K12" s="294">
        <f t="shared" si="8"/>
        <v>0</v>
      </c>
      <c r="L12" s="292"/>
      <c r="M12" s="292"/>
      <c r="N12" s="294">
        <f t="shared" si="9"/>
        <v>0</v>
      </c>
      <c r="O12" s="292"/>
      <c r="P12" s="292"/>
      <c r="Q12" s="294">
        <f t="shared" si="10"/>
        <v>0</v>
      </c>
      <c r="R12" s="563"/>
      <c r="S12" s="564"/>
    </row>
    <row r="13" spans="1:19" ht="23" customHeight="1">
      <c r="A13" s="565" t="s">
        <v>286</v>
      </c>
      <c r="B13" s="566"/>
      <c r="C13" s="567" t="e">
        <f>AVERAGE(C10:D12)</f>
        <v>#DIV/0!</v>
      </c>
      <c r="D13" s="568"/>
      <c r="E13" s="295"/>
      <c r="F13" s="567" t="e">
        <f>AVERAGE(F10:G12)</f>
        <v>#DIV/0!</v>
      </c>
      <c r="G13" s="568"/>
      <c r="H13" s="295"/>
      <c r="I13" s="567" t="e">
        <f>AVERAGE(I10:J12)</f>
        <v>#DIV/0!</v>
      </c>
      <c r="J13" s="568"/>
      <c r="K13" s="295"/>
      <c r="L13" s="567" t="e">
        <f>AVERAGE(L10:M12)</f>
        <v>#DIV/0!</v>
      </c>
      <c r="M13" s="568"/>
      <c r="N13" s="295"/>
      <c r="O13" s="567" t="e">
        <f>AVERAGE(O10:P12)</f>
        <v>#DIV/0!</v>
      </c>
      <c r="P13" s="568"/>
      <c r="Q13" s="295"/>
      <c r="R13" s="296" t="s">
        <v>295</v>
      </c>
      <c r="S13" s="297" t="e">
        <f>AVERAGE(C13,F13,I13,L13,O13)</f>
        <v>#DIV/0!</v>
      </c>
    </row>
    <row r="14" spans="1:19" ht="23" customHeight="1">
      <c r="A14" s="565" t="s">
        <v>292</v>
      </c>
      <c r="B14" s="566"/>
      <c r="C14" s="298">
        <f>MAX(C10:C12)-MIN(C10:C12)</f>
        <v>0</v>
      </c>
      <c r="D14" s="298">
        <f>MAX(D10:D12)-MIN(D10:D12)</f>
        <v>0</v>
      </c>
      <c r="E14" s="299">
        <f t="shared" ref="E14:Q14" si="11">MAX(E10:E12)-MIN(E10:E12)</f>
        <v>0</v>
      </c>
      <c r="F14" s="298">
        <f t="shared" si="11"/>
        <v>0</v>
      </c>
      <c r="G14" s="298">
        <f t="shared" si="11"/>
        <v>0</v>
      </c>
      <c r="H14" s="299">
        <f t="shared" si="11"/>
        <v>0</v>
      </c>
      <c r="I14" s="298">
        <f t="shared" si="11"/>
        <v>0</v>
      </c>
      <c r="J14" s="298">
        <f t="shared" si="11"/>
        <v>0</v>
      </c>
      <c r="K14" s="299">
        <f t="shared" si="11"/>
        <v>0</v>
      </c>
      <c r="L14" s="298">
        <f t="shared" si="11"/>
        <v>0</v>
      </c>
      <c r="M14" s="298">
        <f t="shared" si="11"/>
        <v>0</v>
      </c>
      <c r="N14" s="299">
        <f t="shared" si="11"/>
        <v>0</v>
      </c>
      <c r="O14" s="298">
        <f t="shared" si="11"/>
        <v>0</v>
      </c>
      <c r="P14" s="298">
        <f t="shared" si="11"/>
        <v>0</v>
      </c>
      <c r="Q14" s="299">
        <f t="shared" si="11"/>
        <v>0</v>
      </c>
      <c r="R14" s="300" t="s">
        <v>296</v>
      </c>
      <c r="S14" s="298">
        <f>SUM(C14:D14,F14:G14,I14:J14,L14:M14,O14:P14)</f>
        <v>0</v>
      </c>
    </row>
    <row r="15" spans="1:19" ht="30" customHeight="1">
      <c r="A15" s="569" t="s">
        <v>297</v>
      </c>
      <c r="B15" s="557"/>
      <c r="C15" s="570" t="e">
        <f>AVERAGE(C8,C13)</f>
        <v>#DIV/0!</v>
      </c>
      <c r="D15" s="570"/>
      <c r="E15" s="570"/>
      <c r="F15" s="570" t="e">
        <f>AVERAGE(F8,F13)</f>
        <v>#DIV/0!</v>
      </c>
      <c r="G15" s="570"/>
      <c r="H15" s="570"/>
      <c r="I15" s="570" t="e">
        <f t="shared" ref="I15" si="12">AVERAGE(I8,I13)</f>
        <v>#DIV/0!</v>
      </c>
      <c r="J15" s="570"/>
      <c r="K15" s="570"/>
      <c r="L15" s="570" t="e">
        <f t="shared" ref="L15" si="13">AVERAGE(L8,L13)</f>
        <v>#DIV/0!</v>
      </c>
      <c r="M15" s="570"/>
      <c r="N15" s="570"/>
      <c r="O15" s="570" t="e">
        <f t="shared" ref="O15" si="14">AVERAGE(O8,O13)</f>
        <v>#DIV/0!</v>
      </c>
      <c r="P15" s="570"/>
      <c r="Q15" s="570"/>
      <c r="R15" s="296" t="s">
        <v>298</v>
      </c>
      <c r="S15" s="301" t="e">
        <f>AVERAGE(C15:Q16)</f>
        <v>#DIV/0!</v>
      </c>
    </row>
    <row r="16" spans="1:19" ht="30" customHeight="1">
      <c r="A16" s="557"/>
      <c r="B16" s="557"/>
      <c r="C16" s="570"/>
      <c r="D16" s="570"/>
      <c r="E16" s="570"/>
      <c r="F16" s="570"/>
      <c r="G16" s="570"/>
      <c r="H16" s="570"/>
      <c r="I16" s="570"/>
      <c r="J16" s="570"/>
      <c r="K16" s="570"/>
      <c r="L16" s="570"/>
      <c r="M16" s="570"/>
      <c r="N16" s="570"/>
      <c r="O16" s="570"/>
      <c r="P16" s="570"/>
      <c r="Q16" s="570"/>
      <c r="R16" s="296" t="s">
        <v>299</v>
      </c>
      <c r="S16" s="301" t="e">
        <f>MAX(C15:Q16)-MIN(C15:Q16)</f>
        <v>#DIV/0!</v>
      </c>
    </row>
    <row r="17" spans="1:19" ht="30" customHeight="1">
      <c r="A17" s="569" t="s">
        <v>300</v>
      </c>
      <c r="B17" s="557"/>
      <c r="C17" s="570">
        <f>AVERAGE(E5:E7,E10:E12)</f>
        <v>0</v>
      </c>
      <c r="D17" s="570"/>
      <c r="E17" s="570"/>
      <c r="F17" s="570">
        <f t="shared" ref="F17" si="15">AVERAGE(H5:H7,H10:H12)</f>
        <v>0</v>
      </c>
      <c r="G17" s="570"/>
      <c r="H17" s="570"/>
      <c r="I17" s="570">
        <f t="shared" ref="I17" si="16">AVERAGE(K5:K7,K10:K12)</f>
        <v>0</v>
      </c>
      <c r="J17" s="570"/>
      <c r="K17" s="570"/>
      <c r="L17" s="570">
        <f t="shared" ref="L17" si="17">AVERAGE(N5:N7,N10:N12)</f>
        <v>0</v>
      </c>
      <c r="M17" s="570"/>
      <c r="N17" s="570"/>
      <c r="O17" s="570">
        <f t="shared" ref="O17" si="18">AVERAGE(Q5:Q7,Q10:Q12)</f>
        <v>0</v>
      </c>
      <c r="P17" s="570"/>
      <c r="Q17" s="570"/>
      <c r="R17" s="296" t="s">
        <v>301</v>
      </c>
      <c r="S17" s="301">
        <f>AVERAGE(C17:Q18)</f>
        <v>0</v>
      </c>
    </row>
    <row r="18" spans="1:19" ht="30" customHeight="1">
      <c r="A18" s="557"/>
      <c r="B18" s="557"/>
      <c r="C18" s="570"/>
      <c r="D18" s="570"/>
      <c r="E18" s="570"/>
      <c r="F18" s="570"/>
      <c r="G18" s="570"/>
      <c r="H18" s="570"/>
      <c r="I18" s="570"/>
      <c r="J18" s="570"/>
      <c r="K18" s="570"/>
      <c r="L18" s="570"/>
      <c r="M18" s="570"/>
      <c r="N18" s="570"/>
      <c r="O18" s="570"/>
      <c r="P18" s="570"/>
      <c r="Q18" s="570"/>
      <c r="R18" s="296" t="s">
        <v>302</v>
      </c>
      <c r="S18" s="301">
        <f>MAX(C17:Q18)-MIN(C17:Q18)</f>
        <v>0</v>
      </c>
    </row>
    <row r="19" spans="1:19" ht="30" customHeight="1">
      <c r="A19" s="571" t="s">
        <v>303</v>
      </c>
      <c r="B19" s="571"/>
      <c r="C19" s="571"/>
      <c r="D19" s="571"/>
      <c r="E19" s="571"/>
      <c r="F19" s="571"/>
      <c r="G19" s="571"/>
      <c r="H19" s="571"/>
      <c r="I19" s="571"/>
      <c r="J19" s="571"/>
      <c r="K19" s="571"/>
      <c r="L19" s="571"/>
      <c r="M19" s="571"/>
      <c r="N19" s="571"/>
      <c r="O19" s="571"/>
      <c r="P19" s="571"/>
      <c r="Q19" s="571"/>
      <c r="R19" s="296" t="s">
        <v>304</v>
      </c>
      <c r="S19" s="301">
        <f>SUM(S9+S14)/(2*2*5)</f>
        <v>0</v>
      </c>
    </row>
    <row r="20" spans="1:19" ht="30" customHeight="1">
      <c r="A20" s="571" t="s">
        <v>305</v>
      </c>
      <c r="B20" s="571"/>
      <c r="C20" s="571"/>
      <c r="D20" s="571"/>
      <c r="E20" s="571"/>
      <c r="F20" s="571"/>
      <c r="G20" s="571"/>
      <c r="H20" s="571"/>
      <c r="I20" s="571"/>
      <c r="J20" s="571"/>
      <c r="K20" s="571"/>
      <c r="L20" s="571"/>
      <c r="M20" s="571"/>
      <c r="N20" s="571"/>
      <c r="O20" s="571"/>
      <c r="P20" s="571"/>
      <c r="Q20" s="571"/>
      <c r="R20" s="296" t="s">
        <v>306</v>
      </c>
      <c r="S20" s="301" t="e">
        <f>MAX(S8,S13)-MIN(S8,S13)</f>
        <v>#DIV/0!</v>
      </c>
    </row>
    <row r="21" spans="1:19" ht="30" customHeight="1">
      <c r="A21" s="572" t="s">
        <v>307</v>
      </c>
      <c r="B21" s="572"/>
      <c r="C21" s="572"/>
      <c r="D21" s="572"/>
      <c r="E21" s="572"/>
      <c r="F21" s="572"/>
      <c r="G21" s="572"/>
      <c r="H21" s="572"/>
      <c r="I21" s="572"/>
      <c r="J21" s="572"/>
      <c r="K21" s="572"/>
      <c r="L21" s="572"/>
      <c r="M21" s="572"/>
      <c r="N21" s="572"/>
      <c r="O21" s="572"/>
      <c r="P21" s="572"/>
      <c r="Q21" s="572"/>
      <c r="R21" s="302" t="s">
        <v>308</v>
      </c>
      <c r="S21" s="303">
        <f>SUM(E9,H9,K9,N9,Q9,E14,H14,K14,N14,Q14)/10</f>
        <v>0</v>
      </c>
    </row>
    <row r="22" spans="1:19" ht="30" customHeight="1">
      <c r="A22" s="571" t="s">
        <v>309</v>
      </c>
      <c r="B22" s="571"/>
      <c r="C22" s="571"/>
      <c r="D22" s="571"/>
      <c r="E22" s="571"/>
      <c r="F22" s="571"/>
      <c r="G22" s="571"/>
      <c r="H22" s="571"/>
      <c r="I22" s="571"/>
      <c r="J22" s="571"/>
      <c r="K22" s="571"/>
      <c r="L22" s="571"/>
      <c r="M22" s="571"/>
      <c r="N22" s="571"/>
      <c r="O22" s="571"/>
      <c r="P22" s="571"/>
      <c r="Q22" s="571"/>
      <c r="R22" s="296" t="s">
        <v>310</v>
      </c>
      <c r="S22" s="301">
        <f>S19*2.574</f>
        <v>0</v>
      </c>
    </row>
    <row r="23" spans="1:19" ht="30" customHeight="1"/>
  </sheetData>
  <sheetProtection algorithmName="SHA-512" hashValue="ikHeTCO/242lmKvuvqZGtDsKPHDqt19DB7T0aaUIQneZYHkk5nrTjlP2H8yI7OC2+RSFTPXoKJCQyLKNHgg0qA==" saltValue="MVLyfXRghqBVOrcHS9MSIw==" spinCount="100000" sheet="1" objects="1" scenarios="1"/>
  <mergeCells count="44">
    <mergeCell ref="A19:Q19"/>
    <mergeCell ref="A20:Q20"/>
    <mergeCell ref="A21:Q21"/>
    <mergeCell ref="A22:Q22"/>
    <mergeCell ref="O15:Q16"/>
    <mergeCell ref="A17:B18"/>
    <mergeCell ref="C17:E18"/>
    <mergeCell ref="F17:H18"/>
    <mergeCell ref="I17:K18"/>
    <mergeCell ref="L17:N18"/>
    <mergeCell ref="O17:Q18"/>
    <mergeCell ref="L15:N16"/>
    <mergeCell ref="A14:B14"/>
    <mergeCell ref="A15:B16"/>
    <mergeCell ref="C15:E16"/>
    <mergeCell ref="F15:H16"/>
    <mergeCell ref="I15:K16"/>
    <mergeCell ref="A9:B9"/>
    <mergeCell ref="A10:A12"/>
    <mergeCell ref="R10:S12"/>
    <mergeCell ref="A13:B13"/>
    <mergeCell ref="C13:D13"/>
    <mergeCell ref="F13:G13"/>
    <mergeCell ref="I13:J13"/>
    <mergeCell ref="L13:M13"/>
    <mergeCell ref="O13:P13"/>
    <mergeCell ref="A5:A7"/>
    <mergeCell ref="R5:S7"/>
    <mergeCell ref="A8:B8"/>
    <mergeCell ref="C8:D8"/>
    <mergeCell ref="F8:G8"/>
    <mergeCell ref="I8:J8"/>
    <mergeCell ref="L8:M8"/>
    <mergeCell ref="O8:P8"/>
    <mergeCell ref="A1:S1"/>
    <mergeCell ref="A2:B4"/>
    <mergeCell ref="C2:Q2"/>
    <mergeCell ref="R2:S3"/>
    <mergeCell ref="C3:E3"/>
    <mergeCell ref="F3:H3"/>
    <mergeCell ref="I3:K3"/>
    <mergeCell ref="L3:N3"/>
    <mergeCell ref="O3:Q3"/>
    <mergeCell ref="R4:S4"/>
  </mergeCells>
  <pageMargins left="0.74803149606299213" right="0.74803149606299213" top="0.98425196850393704" bottom="0.98425196850393704" header="0.51181102362204722" footer="0.51181102362204722"/>
  <pageSetup scale="66" orientation="portrait" horizontalDpi="1200" verticalDpi="1200" r:id="rId1"/>
  <headerFooter alignWithMargins="0">
    <oddHeader>&amp;L&amp;"Arial,Bold"Supplier PPAP Workbook</oddHeader>
    <oddFooter>&amp;L&amp;8 04-0034
REV 
Effective: &amp;C&amp;8&amp;A&amp;R&amp;8Page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E96C10CE37B594FAB479E3C1380475C" ma:contentTypeVersion="1" ma:contentTypeDescription="Create a new document." ma:contentTypeScope="" ma:versionID="e87e0070ffb621482b2d3a7a25b00d6e">
  <xsd:schema xmlns:xsd="http://www.w3.org/2001/XMLSchema" xmlns:xs="http://www.w3.org/2001/XMLSchema" xmlns:p="http://schemas.microsoft.com/office/2006/metadata/properties" xmlns:ns2="c5242260-a569-41b0-8152-638e6a9585c5" targetNamespace="http://schemas.microsoft.com/office/2006/metadata/properties" ma:root="true" ma:fieldsID="a78cc9898257dc25a8d2c74082a98f6f" ns2:_="">
    <xsd:import namespace="c5242260-a569-41b0-8152-638e6a9585c5"/>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242260-a569-41b0-8152-638e6a9585c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c5242260-a569-41b0-8152-638e6a9585c5">
      <UserInfo>
        <DisplayName>Patrick Koropatnick</DisplayName>
        <AccountId>63</AccountId>
        <AccountType/>
      </UserInfo>
      <UserInfo>
        <DisplayName>Silvio Tartari</DisplayName>
        <AccountId>13</AccountId>
        <AccountType/>
      </UserInfo>
      <UserInfo>
        <DisplayName>Guilherme Amaral</DisplayName>
        <AccountId>12</AccountId>
        <AccountType/>
      </UserInfo>
    </SharedWithUsers>
  </documentManagement>
</p:properties>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file>

<file path=customXml/itemProps1.xml><?xml version="1.0" encoding="utf-8"?>
<ds:datastoreItem xmlns:ds="http://schemas.openxmlformats.org/officeDocument/2006/customXml" ds:itemID="{A776E1C3-0354-4BCF-A947-30B03B3714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242260-a569-41b0-8152-638e6a9585c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1EEBD45-E31F-4108-BE4F-03C812CD878A}">
  <ds:schemaRef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c5242260-a569-41b0-8152-638e6a9585c5"/>
    <ds:schemaRef ds:uri="http://www.w3.org/XML/1998/namespace"/>
  </ds:schemaRefs>
</ds:datastoreItem>
</file>

<file path=customXml/itemProps3.xml><?xml version="1.0" encoding="utf-8"?>
<ds:datastoreItem xmlns:ds="http://schemas.openxmlformats.org/officeDocument/2006/customXml" ds:itemID="{BA18170F-19B8-465D-A803-5E9FF8409923}">
  <ds:schemaRefs>
    <ds:schemaRef ds:uri="http://schemas.microsoft.com/office/2006/metadata/longProperties"/>
  </ds:schemaRefs>
</ds:datastoreItem>
</file>

<file path=customXml/itemProps4.xml><?xml version="1.0" encoding="utf-8"?>
<ds:datastoreItem xmlns:ds="http://schemas.openxmlformats.org/officeDocument/2006/customXml" ds:itemID="{902B2D35-DEFD-4400-8E39-752A3B10BF17}">
  <ds:schemaRefs>
    <ds:schemaRef ds:uri="http://schemas.microsoft.com/sharepoint/v3/contenttype/forms"/>
  </ds:schemaRefs>
</ds:datastoreItem>
</file>

<file path=customXml/itemProps5.xml><?xml version="1.0" encoding="utf-8"?>
<ds:datastoreItem xmlns:ds="http://schemas.openxmlformats.org/officeDocument/2006/customXml" ds:itemID="{AF1DEB52-64EF-4782-8331-14180799A4E5}">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30</vt:i4>
      </vt:variant>
    </vt:vector>
  </HeadingPairs>
  <TitlesOfParts>
    <vt:vector size="49" baseType="lpstr">
      <vt:lpstr>PPAP Guideline</vt:lpstr>
      <vt:lpstr>Index</vt:lpstr>
      <vt:lpstr>DFMEA</vt:lpstr>
      <vt:lpstr>Process Flow Diagram</vt:lpstr>
      <vt:lpstr>PFMEA</vt:lpstr>
      <vt:lpstr>Control Plan</vt:lpstr>
      <vt:lpstr>Gage R&amp;R Short Attributes</vt:lpstr>
      <vt:lpstr>Gage R&amp;R VAR1 Results</vt:lpstr>
      <vt:lpstr>Gage R&amp;R WIV Data collection</vt:lpstr>
      <vt:lpstr>Gage R&amp;R WIV report</vt:lpstr>
      <vt:lpstr>Dimensional Results Report</vt:lpstr>
      <vt:lpstr>Material Test Results</vt:lpstr>
      <vt:lpstr>Performance Test Results</vt:lpstr>
      <vt:lpstr>App Approval Report</vt:lpstr>
      <vt:lpstr>Bulk Material Requirements CL</vt:lpstr>
      <vt:lpstr>Bulk Material Interim Approval</vt:lpstr>
      <vt:lpstr>PSW</vt:lpstr>
      <vt:lpstr>PDS</vt:lpstr>
      <vt:lpstr>DATA</vt:lpstr>
      <vt:lpstr>APQP_level</vt:lpstr>
      <vt:lpstr>APQP_reason</vt:lpstr>
      <vt:lpstr>CER</vt:lpstr>
      <vt:lpstr>GYRstatus</vt:lpstr>
      <vt:lpstr>'PPAP Guideline'!OLE_LINK2</vt:lpstr>
      <vt:lpstr>PPAP_Level</vt:lpstr>
      <vt:lpstr>DATA!Print_Area</vt:lpstr>
      <vt:lpstr>'Dimensional Results Report'!Print_Area</vt:lpstr>
      <vt:lpstr>'Gage R&amp;R VAR1 Results'!Print_Area</vt:lpstr>
      <vt:lpstr>'Gage R&amp;R WIV Data collection'!Print_Area</vt:lpstr>
      <vt:lpstr>Index!Print_Area</vt:lpstr>
      <vt:lpstr>PDS!Print_Area</vt:lpstr>
      <vt:lpstr>'PPAP Guideline'!Print_Area</vt:lpstr>
      <vt:lpstr>PSW!Print_Area</vt:lpstr>
      <vt:lpstr>Start_12</vt:lpstr>
      <vt:lpstr>Start_13</vt:lpstr>
      <vt:lpstr>Start_15</vt:lpstr>
      <vt:lpstr>Start_18</vt:lpstr>
      <vt:lpstr>Start_19</vt:lpstr>
      <vt:lpstr>Start_20</vt:lpstr>
      <vt:lpstr>Start_21</vt:lpstr>
      <vt:lpstr>Start_22</vt:lpstr>
      <vt:lpstr>Start_23</vt:lpstr>
      <vt:lpstr>Start_24</vt:lpstr>
      <vt:lpstr>Start_25</vt:lpstr>
      <vt:lpstr>Start_26</vt:lpstr>
      <vt:lpstr>Start_29</vt:lpstr>
      <vt:lpstr>Venue</vt:lpstr>
      <vt:lpstr>yes_no</vt:lpstr>
      <vt:lpstr>yes_no_na</vt:lpstr>
    </vt:vector>
  </TitlesOfParts>
  <Manager/>
  <Company>Westport Innovations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Supplier PPAP Workbook</dc:title>
  <dc:subject/>
  <dc:creator>mweber</dc:creator>
  <cp:keywords/>
  <dc:description/>
  <cp:lastModifiedBy>Linnea Kjorling</cp:lastModifiedBy>
  <cp:revision/>
  <cp:lastPrinted>2024-04-10T05:52:25Z</cp:lastPrinted>
  <dcterms:created xsi:type="dcterms:W3CDTF">2011-07-20T22:07:13Z</dcterms:created>
  <dcterms:modified xsi:type="dcterms:W3CDTF">2024-05-27T11:20:21Z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vision Status">
    <vt:lpwstr>REV 00</vt:lpwstr>
  </property>
  <property fmtid="{D5CDD505-2E9C-101B-9397-08002B2CF9AE}" pid="3" name="ContentType">
    <vt:lpwstr>Document</vt:lpwstr>
  </property>
  <property fmtid="{D5CDD505-2E9C-101B-9397-08002B2CF9AE}" pid="4" name="Revision Date">
    <vt:lpwstr>2012-03-06T00:00:00Z</vt:lpwstr>
  </property>
  <property fmtid="{D5CDD505-2E9C-101B-9397-08002B2CF9AE}" pid="5" name="Category">
    <vt:lpwstr>2</vt:lpwstr>
  </property>
  <property fmtid="{D5CDD505-2E9C-101B-9397-08002B2CF9AE}" pid="6" name="Effective Date">
    <vt:lpwstr>2019-09-10T00:00:00Z</vt:lpwstr>
  </property>
  <property fmtid="{D5CDD505-2E9C-101B-9397-08002B2CF9AE}" pid="7" name="Revision">
    <vt:lpwstr>1</vt:lpwstr>
  </property>
  <property fmtid="{D5CDD505-2E9C-101B-9397-08002B2CF9AE}" pid="8" name="ContentTypeId">
    <vt:lpwstr>0x0101005E96C10CE37B594FAB479E3C1380475C</vt:lpwstr>
  </property>
  <property fmtid="{D5CDD505-2E9C-101B-9397-08002B2CF9AE}" pid="9" name="MediaServiceImageTags">
    <vt:lpwstr/>
  </property>
</Properties>
</file>